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3510" yWindow="65416" windowWidth="19935" windowHeight="11760" activeTab="0"/>
  </bookViews>
  <sheets>
    <sheet name="Приложение 3" sheetId="1" r:id="rId1"/>
  </sheets>
  <definedNames>
    <definedName name="_xlnm.Print_Titles" localSheetId="0">'Приложение 3'!$11:$12</definedName>
  </definedNames>
  <calcPr calcId="145621"/>
</workbook>
</file>

<file path=xl/sharedStrings.xml><?xml version="1.0" encoding="utf-8"?>
<sst xmlns="http://schemas.openxmlformats.org/spreadsheetml/2006/main" count="1152" uniqueCount="223">
  <si>
    <t>Государственная программа Развитие промышленности и повышение ее конкурентоспособности</t>
  </si>
  <si>
    <t>Государственная программа Развитие атомного энергопромышленного комплекса</t>
  </si>
  <si>
    <t>Государственная программа Развитие Северо-Кавказского федерального округа</t>
  </si>
  <si>
    <t>план</t>
  </si>
  <si>
    <t>факт</t>
  </si>
  <si>
    <t>Приложение №3</t>
  </si>
  <si>
    <t xml:space="preserve"> о результатах и основных</t>
  </si>
  <si>
    <t>направлениях деятельности</t>
  </si>
  <si>
    <t>Государственная программа Социальная поддержка граждан</t>
  </si>
  <si>
    <t>Государственная программа Доступная среда на 2011 - 2015 годы</t>
  </si>
  <si>
    <t>Государственная программа Обеспечение качественным жильем и услугами ЖКХ населения России</t>
  </si>
  <si>
    <t>Государственная программа Обеспечение общественного порядка и противодействие преступности</t>
  </si>
  <si>
    <t>оценка</t>
  </si>
  <si>
    <t>к Докладу</t>
  </si>
  <si>
    <t>Министерства образования и науки</t>
  </si>
  <si>
    <t>Российской Федерации на 2016-2018 годы</t>
  </si>
  <si>
    <t>Код бюджетной классификации</t>
  </si>
  <si>
    <t>Наименование государственной программы, подпрограммы, федеральной целевой программы, ведомственной целевой программы, основного мероприятия</t>
  </si>
  <si>
    <t>2014 (отчетный год)</t>
  </si>
  <si>
    <t>2015 (текущий год)</t>
  </si>
  <si>
    <t>Государственная программа "Развитие образования" на 2013 - 2020 годы</t>
  </si>
  <si>
    <t>Подпрограмма 1 "Развитие профессионального образования"</t>
  </si>
  <si>
    <t>Подпрограмма 2 "Развитие  дошкольного, общего и дополнительного образования детей"</t>
  </si>
  <si>
    <t>Федеральная целевая программа "Русский язык" на 2011-2015 годы</t>
  </si>
  <si>
    <t>Федеральная целевая программа развития образования на 2011-2015 годы</t>
  </si>
  <si>
    <t>Государственная программа "Развитие науки и технологий"</t>
  </si>
  <si>
    <t>Подпрограмма 1 "Фундаментальные научные исследования"</t>
  </si>
  <si>
    <t>Подпрограмма 3 "Институциональное развитие научно-исследовательского сектора"</t>
  </si>
  <si>
    <t>Подпрограмма 5 "Международное сотрудничество в сфере науки"</t>
  </si>
  <si>
    <t>Подпрограмма 6 "Обеспечение реализации государственной программы"</t>
  </si>
  <si>
    <t>Федеральная целевая программа "Исследования и разработки по приоритетным направлениям развития научно-технологического комплекса России на 2014-2020 годы"</t>
  </si>
  <si>
    <t>Федеральная целевая программа "Научные и научно-педагогические кадры инновационной России" на 2014 - 2020 годы</t>
  </si>
  <si>
    <t>Распределение</t>
  </si>
  <si>
    <t>ассигнований федерального бюджета, администрируемых Министерством образования и науки Российской Федерации</t>
  </si>
  <si>
    <t>код главы</t>
  </si>
  <si>
    <t>раздел</t>
  </si>
  <si>
    <t>под-раздел</t>
  </si>
  <si>
    <t>целевая статья расходов</t>
  </si>
  <si>
    <t>код вида расходов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</si>
  <si>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</si>
  <si>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Основное мероприятие "Совершенствование высокотехнологичной медицинской помощи, развитие новых эффективных методов лечения"</t>
  </si>
  <si>
    <t>074</t>
  </si>
  <si>
    <t>09</t>
  </si>
  <si>
    <t>01</t>
  </si>
  <si>
    <t>0122009</t>
  </si>
  <si>
    <t>Государственная программа "Развитие здравоохранения"</t>
  </si>
  <si>
    <t>Основное мероприятие 2 "Реализация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работниками, а также с учетом введения прикладного бакалавриата, модульных и кратких программ освоения прикладных квалификаций"</t>
  </si>
  <si>
    <t>Основное мероприятие 3 "Опережающее развитие непрерывного профессионального образования, в том числе развитие региональных систем дополнительного профессионального образования, а также заочной и очно-заочной (вечерней) форм получения образования, открытого образования"</t>
  </si>
  <si>
    <t>0210059</t>
  </si>
  <si>
    <t xml:space="preserve">Подпрограмма "Совершенствование социальной поддержки семьи и детей" </t>
  </si>
  <si>
    <t>04</t>
  </si>
  <si>
    <t>Основное мероприятие 5 "Повышение качества профессионального образования, в том числе через поддержку интернационализации, а также программ развития вузов"</t>
  </si>
  <si>
    <t>Основное мероприятие 7 "Модернизация инфраструктуры системы профессионального образования"</t>
  </si>
  <si>
    <t>Основное мероприятие 8 "Опережающее развитие научной, культурной и спортивной составляющей профессионального образования, включая расширение практики конкурсов и сезонных школ, сетевых проектов"</t>
  </si>
  <si>
    <t>Основное мероприятие 9 "Развитие взаимодействия профессионального образования с рынком труда, с местными сообществами"</t>
  </si>
  <si>
    <t>Основное мероприятие 10 "Подготовка, переподготовка и повышение квалификации педагогических и управленческих кадров для системы образования"</t>
  </si>
  <si>
    <t>Основное мероприятие 11 "Обеспечение социальной поддержки обучающихся на программах профессионального образования"</t>
  </si>
  <si>
    <t>Основное мероприятие 12 "Социальные гарантии работникам профессионального образования"</t>
  </si>
  <si>
    <t>Основное мероприятие 1 "Развитие дошкольного образования"</t>
  </si>
  <si>
    <t>Основное мероприятие 2 "Развитие общего образования"</t>
  </si>
  <si>
    <t>Основное мероприятие 3 "Развитие дополнительного и неформального образования и социализации детей"</t>
  </si>
  <si>
    <t>Основное мероприятие 4 "Выявление и поддержка одаренных детей и молодежи"</t>
  </si>
  <si>
    <t>Основное мероприятие 6 "Развитие физической культуры и спорта в образовательных организациях дошкольного, общего и дополнительного образования детей"</t>
  </si>
  <si>
    <t>Основное мероприятие 7 "Развитие кадрового потенциала системы дошкольного, общего и дополнительного образования детей"</t>
  </si>
  <si>
    <t>Основное мероприятие 8 "Развитие инфраструктуры общего образования и дополнительного образования детей"</t>
  </si>
  <si>
    <t>Основное мероприятие 9 "Социальные гарантии работникам образования"</t>
  </si>
  <si>
    <t>Основное мероприятие 2 "Научно-методическое, аналитическое, информационное и организационное сопровождение Государственной программы"</t>
  </si>
  <si>
    <t>Основное мероприятие 1 "Реализация государственного задания научными организациями, обеспечивающими предоставление услуг в сфере образования"</t>
  </si>
  <si>
    <t>Основное мероприятие 4 "Фонд "Русский мир". Субсидии некоммерческим организациям (за исключением государственных организаций)"</t>
  </si>
  <si>
    <t>Основное мероприятие 5 "Продолжение реализации мероприятий, начатых в рамках федеральной целевой программе "Русский язык" на 2011 - 2015 годы"</t>
  </si>
  <si>
    <t>Основное мероприятие 6 "Премии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государством"</t>
  </si>
  <si>
    <t>Основное мероприятие 1 "Выполнение фундаментальных научных исследований государственными академиями наук"</t>
  </si>
  <si>
    <t>Основное мероприятие 5 "Грантовое финансирование фундаментальных научных исследований Российским научным фондом"</t>
  </si>
  <si>
    <t>Основное мероприятие 1 "Поддержка развития научной кооперации образовательных организаций высшего образования, государственных научных организаций с предприятиями высокотехнологичных секторов экономики"</t>
  </si>
  <si>
    <t>Основное мероприятие 2 "Поддержка научных исследований, проводимых под руководством ведущих ученых в образовательных организациях высшего образования, научных организациях Федерального агентства научных организаций и государственных  научных центрах"</t>
  </si>
  <si>
    <t>Основное мероприятие 5 "Повышение оплаты труда научных работников"</t>
  </si>
  <si>
    <t>Основное мероприятие 1 "Осуществление платежей в целях обеспечения реализации соглашений с правительствами иностранных государств и международными организациями в части обеспечения научно-исследовательской деятельности ученых за рубежом"</t>
  </si>
  <si>
    <t>Основное мероприятие 2 "Выполнение финансовых обязательств в рамках соглашения стран ЕврАзЭС"</t>
  </si>
  <si>
    <t>Основное мероприятие 3 "Перечисление взносов Российской Федерации в Объединенный институт ядерных исследований, г. Дубна, и другие международные научные организации"</t>
  </si>
  <si>
    <t>Основное мероприятие 4 "Участие Российской Федерации в крупных научно-исследовательских проектах"</t>
  </si>
  <si>
    <t>Основное мероприятие 2 "Обеспечение выплаты Государственных премий Российской Федерации, премий Правительства Российской Федерации и иных премий в области науки и техники"</t>
  </si>
  <si>
    <t>Основное мероприятие 3 "Обеспечение деятельности подведомственных организаций Минобрнауки России"</t>
  </si>
  <si>
    <t>Основное мероприятие 1 "Управленческое, информационно-аналитическое, организационно-техническое обеспечение и мониторинг реализации мероприятий Государственной программы"</t>
  </si>
  <si>
    <t xml:space="preserve"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 </t>
  </si>
  <si>
    <t>Федеральная целевая программа "Жилище" на 2011 - 2015 годы</t>
  </si>
  <si>
    <t>Федеральная целевая программа "Повышение безопасности дорожного движения в 2013 - 2020 годах"</t>
  </si>
  <si>
    <t>Государственная программа Развитие культуры и туризма на 2013 - 2020 годы</t>
  </si>
  <si>
    <t>Подпрограмма "Наследие"</t>
  </si>
  <si>
    <t>Государственная программа Экономическое развитие и инновационная экономика</t>
  </si>
  <si>
    <t>Подпрограмма "Стимулирование инноваций"</t>
  </si>
  <si>
    <t xml:space="preserve">Подпрограмма "Развитие инжиниринговой деятельности и промышленного дизайна" </t>
  </si>
  <si>
    <t>Федеральная целевая программа "Развитие электронной компонентной базы и радиоэлектроники" на 2008 - 2015 годы</t>
  </si>
  <si>
    <t>Государственная программа Развитие электронной и радиоэлектронной промышленности на 2013 - 2025 годы</t>
  </si>
  <si>
    <t>Государственная программа Развитие фармацевтической и медицинской промышленности на 2013 - 2020 годы</t>
  </si>
  <si>
    <t xml:space="preserve">Федеральная целевая программа "Развитие фармацевтической и медицинской промышленности Российской Федерации на период до 2020 года и дальнейшую перспективу" </t>
  </si>
  <si>
    <t>Федеральная целевая программа "Обеспечение ядерной и радиационной безопасности на 2008 год и на период до 2015 года"</t>
  </si>
  <si>
    <t>Государственная программа Информационное общество (2011 - 2020 годы)</t>
  </si>
  <si>
    <t xml:space="preserve">Подпрограмма "Информационное государство" </t>
  </si>
  <si>
    <t>Государственная программа Развитие внешнеэкономической деятельности</t>
  </si>
  <si>
    <t xml:space="preserve">Подпрограмма "Создание национальной системы поддержки  развития внешнеэкономической деятельности" </t>
  </si>
  <si>
    <t>Федеральная целевая программа "Социально-экономическое развитие Республики Ингушетия на 2010 - 2016 годы"</t>
  </si>
  <si>
    <t xml:space="preserve">Федеральная целевая программа "Юг России (2014 - 2020 годы)" </t>
  </si>
  <si>
    <t>11</t>
  </si>
  <si>
    <t>0214009</t>
  </si>
  <si>
    <t>400</t>
  </si>
  <si>
    <t>05</t>
  </si>
  <si>
    <t>07</t>
  </si>
  <si>
    <t>0213893</t>
  </si>
  <si>
    <t>500</t>
  </si>
  <si>
    <t>600</t>
  </si>
  <si>
    <t>0213987</t>
  </si>
  <si>
    <t>0213997</t>
  </si>
  <si>
    <t>0216485</t>
  </si>
  <si>
    <t>06</t>
  </si>
  <si>
    <t>200</t>
  </si>
  <si>
    <t>300</t>
  </si>
  <si>
    <t>0216152</t>
  </si>
  <si>
    <t>0216235</t>
  </si>
  <si>
    <t>0216479</t>
  </si>
  <si>
    <t>800</t>
  </si>
  <si>
    <t>0212794</t>
  </si>
  <si>
    <t>0216711</t>
  </si>
  <si>
    <t>0213894</t>
  </si>
  <si>
    <t>0213896</t>
  </si>
  <si>
    <t>0213956</t>
  </si>
  <si>
    <t>0216480</t>
  </si>
  <si>
    <t>0216481</t>
  </si>
  <si>
    <t>0213974</t>
  </si>
  <si>
    <t>0216057</t>
  </si>
  <si>
    <t>08</t>
  </si>
  <si>
    <t>0216058</t>
  </si>
  <si>
    <t>0216712</t>
  </si>
  <si>
    <t>0213049</t>
  </si>
  <si>
    <t>0215172</t>
  </si>
  <si>
    <t>14</t>
  </si>
  <si>
    <t>03</t>
  </si>
  <si>
    <t>0225059</t>
  </si>
  <si>
    <t>0225112</t>
  </si>
  <si>
    <t>0220059</t>
  </si>
  <si>
    <t>02</t>
  </si>
  <si>
    <t>0226479</t>
  </si>
  <si>
    <t>0223896</t>
  </si>
  <si>
    <t>100</t>
  </si>
  <si>
    <t>0225088</t>
  </si>
  <si>
    <t>0225097</t>
  </si>
  <si>
    <t>0223997</t>
  </si>
  <si>
    <t>0225068</t>
  </si>
  <si>
    <t>0225111</t>
  </si>
  <si>
    <t>0220019</t>
  </si>
  <si>
    <t>0223038</t>
  </si>
  <si>
    <t>0224009</t>
  </si>
  <si>
    <t>0226227</t>
  </si>
  <si>
    <t>0225172</t>
  </si>
  <si>
    <t>0250059</t>
  </si>
  <si>
    <t>0250019</t>
  </si>
  <si>
    <t>0256086</t>
  </si>
  <si>
    <t>0256234</t>
  </si>
  <si>
    <t>0259999</t>
  </si>
  <si>
    <t>0269999</t>
  </si>
  <si>
    <t>0265026</t>
  </si>
  <si>
    <t>0279999</t>
  </si>
  <si>
    <t>Основное мероприятие 13 "Социальное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 за счет средств федерального бюджета"</t>
  </si>
  <si>
    <t>0333986</t>
  </si>
  <si>
    <t>0,0</t>
  </si>
  <si>
    <t>X</t>
  </si>
  <si>
    <t>10</t>
  </si>
  <si>
    <t xml:space="preserve">Основное мероприятие 19 "Субсидии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 </t>
  </si>
  <si>
    <t>0335082</t>
  </si>
  <si>
    <t>Основное мероприятие 15 "Проведение обучающих мероприятий для специалистов психолого-медико-педагогических комиссий, образовательных организаций по вопросам организации инклюзивного образования детей-инвалидов в общеобразовательных организациях"</t>
  </si>
  <si>
    <t>Основное мероприятие 16 "Создание в  общеобразовательных организациях условий для инклюзивного образования детей-инвалидов, в том числе создание универсальной безбарьерной среды для безпрепятственного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автотранспортом"</t>
  </si>
  <si>
    <t>0419999</t>
  </si>
  <si>
    <t>0415027</t>
  </si>
  <si>
    <t>0543592</t>
  </si>
  <si>
    <t>0543589</t>
  </si>
  <si>
    <t>0859999</t>
  </si>
  <si>
    <t>0855015</t>
  </si>
  <si>
    <t>0855111</t>
  </si>
  <si>
    <t>Основное мероприятие 3 "Развитие музейного дела"</t>
  </si>
  <si>
    <t>1110059</t>
  </si>
  <si>
    <t>Федеральная целевая программа "Укрепление единства российской нации и этнокультурное развитие народов России (2014 - 2020 годы)"</t>
  </si>
  <si>
    <t>1189999</t>
  </si>
  <si>
    <t>1410059</t>
  </si>
  <si>
    <t>1416086</t>
  </si>
  <si>
    <t>1416590</t>
  </si>
  <si>
    <t>1436482</t>
  </si>
  <si>
    <t>1439999</t>
  </si>
  <si>
    <t>13</t>
  </si>
  <si>
    <t>1436146</t>
  </si>
  <si>
    <t>1459999</t>
  </si>
  <si>
    <t>12</t>
  </si>
  <si>
    <t>1452053</t>
  </si>
  <si>
    <t>1456463</t>
  </si>
  <si>
    <t>1452794</t>
  </si>
  <si>
    <t>1466162</t>
  </si>
  <si>
    <t>1460019</t>
  </si>
  <si>
    <t>1466086</t>
  </si>
  <si>
    <t>1463046</t>
  </si>
  <si>
    <t>1463048</t>
  </si>
  <si>
    <t>1463050</t>
  </si>
  <si>
    <t>1460059</t>
  </si>
  <si>
    <t>1479999</t>
  </si>
  <si>
    <t>1470059</t>
  </si>
  <si>
    <t>1489999</t>
  </si>
  <si>
    <t>Основное мероприятие 3 "Создание и развитие институтов и инфраструктур, обеспечивающих запуск и работу "инновационного лифта"</t>
  </si>
  <si>
    <t>1556320</t>
  </si>
  <si>
    <t>Основное мероприятие 2 "Стимулирование создания и развития инжиниринговых центров на базе образовательных организаций высшего образования и научных организаций, находящихся в ведении федеральных органов исполнительной власти"</t>
  </si>
  <si>
    <t>16Т0059</t>
  </si>
  <si>
    <t>1929999</t>
  </si>
  <si>
    <t>2049999</t>
  </si>
  <si>
    <t>2269999</t>
  </si>
  <si>
    <t>Основное мероприятие 5 "Развитие сервисов на основе информационных технологий в области образования, науки и культуры"</t>
  </si>
  <si>
    <t>2347001</t>
  </si>
  <si>
    <t>2730019</t>
  </si>
  <si>
    <t>Основное мероприятие 8 "Развитие системы подготовки, переподготовки и повышения квалификации кадров в сфере внешнеэкономической деятельности"</t>
  </si>
  <si>
    <t>35Д9999</t>
  </si>
  <si>
    <t>35Д5019</t>
  </si>
  <si>
    <t>35Ж5101</t>
  </si>
  <si>
    <t>Подпрограмма 5 "Обеспечение реализации государственной программы Российской Федерации "Развитие образования" на 2013 - 2020 годы и прочие мероприятия в области образования государственной программы "Развитие образования" на 2013 - 2020 годы"</t>
  </si>
  <si>
    <t>0</t>
  </si>
  <si>
    <t>Основное мероприятие 22 "Субвенции на выплату единовременного пособия при всех формах устройства детей, лишенных родительского попечения, в семью"</t>
  </si>
  <si>
    <t>по государственным программам</t>
  </si>
  <si>
    <t>тыс. руб.</t>
  </si>
  <si>
    <t>Основное мероприятие 1 "Формирование государственного задания и реализация образовательных программ высшего образования с учетом выхода на эффективный контракт с научно-педагогическими работниками, а также с учетом введения прикладного бакалавриата и с учетом повышен-ного норматива для ведущих вузов и капиталоемких направлений подготовки"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</si>
</sst>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8">
    <xf numFmtId="0" fontId="0" fillId="0" borderId="0" xfId="0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workbookViewId="0" topLeftCell="A208">
      <selection activeCell="E215" sqref="E215"/>
    </sheetView>
  </sheetViews>
  <sheetFormatPr defaultColWidth="9.125" defaultRowHeight="12.75"/>
  <cols>
    <col min="1" max="1" width="59.375" style="5" customWidth="1"/>
    <col min="2" max="2" width="5.375" style="5" customWidth="1"/>
    <col min="3" max="3" width="5.75390625" style="5" customWidth="1"/>
    <col min="4" max="4" width="6.00390625" style="5" customWidth="1"/>
    <col min="5" max="5" width="8.875" style="5" customWidth="1"/>
    <col min="6" max="6" width="5.125" style="5" customWidth="1"/>
    <col min="7" max="7" width="12.875" style="5" customWidth="1"/>
    <col min="8" max="8" width="11.75390625" style="5" bestFit="1" customWidth="1"/>
    <col min="9" max="12" width="10.875" style="5" bestFit="1" customWidth="1"/>
    <col min="13" max="13" width="12.875" style="5" customWidth="1"/>
    <col min="14" max="14" width="12.125" style="5" customWidth="1"/>
    <col min="15" max="15" width="12.375" style="5" customWidth="1"/>
    <col min="16" max="17" width="12.125" style="5" customWidth="1"/>
    <col min="18" max="18" width="13.625" style="5" customWidth="1"/>
    <col min="19" max="19" width="15.75390625" style="5" customWidth="1"/>
    <col min="20" max="16384" width="9.125" style="5" customWidth="1"/>
  </cols>
  <sheetData>
    <row r="1" spans="1:12" ht="12.75">
      <c r="A1" s="9"/>
      <c r="B1" s="9"/>
      <c r="C1" s="9"/>
      <c r="D1" s="9"/>
      <c r="E1" s="9"/>
      <c r="F1" s="9"/>
      <c r="G1" s="9"/>
      <c r="H1" s="9"/>
      <c r="I1" s="9"/>
      <c r="J1" s="9"/>
      <c r="K1" s="16"/>
      <c r="L1" s="11" t="s">
        <v>5</v>
      </c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16"/>
      <c r="L2" s="11" t="s">
        <v>13</v>
      </c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16"/>
      <c r="L3" s="11" t="s">
        <v>6</v>
      </c>
    </row>
    <row r="4" spans="1:12" ht="12.75">
      <c r="A4" s="9"/>
      <c r="B4" s="9"/>
      <c r="C4" s="9"/>
      <c r="D4" s="9"/>
      <c r="E4" s="9"/>
      <c r="F4" s="9"/>
      <c r="G4" s="9"/>
      <c r="H4" s="9"/>
      <c r="I4" s="9"/>
      <c r="J4" s="9"/>
      <c r="K4" s="16"/>
      <c r="L4" s="11" t="s">
        <v>7</v>
      </c>
    </row>
    <row r="5" spans="1:12" ht="12.75">
      <c r="A5" s="9"/>
      <c r="B5" s="9"/>
      <c r="C5" s="9"/>
      <c r="D5" s="9"/>
      <c r="E5" s="9"/>
      <c r="F5" s="9"/>
      <c r="G5" s="9"/>
      <c r="H5" s="9"/>
      <c r="I5" s="9"/>
      <c r="J5" s="9"/>
      <c r="K5" s="16"/>
      <c r="L5" s="11" t="s">
        <v>14</v>
      </c>
    </row>
    <row r="6" spans="1:12" ht="12.75">
      <c r="A6" s="9"/>
      <c r="B6" s="9"/>
      <c r="C6" s="9"/>
      <c r="D6" s="9"/>
      <c r="E6" s="9"/>
      <c r="F6" s="9"/>
      <c r="G6" s="9"/>
      <c r="H6" s="9"/>
      <c r="I6" s="9"/>
      <c r="J6" s="9"/>
      <c r="K6" s="16"/>
      <c r="L6" s="11" t="s">
        <v>15</v>
      </c>
    </row>
    <row r="7" spans="1:12" ht="12.75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2.75">
      <c r="A8" s="10" t="s">
        <v>33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0" t="s">
        <v>220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8" t="s">
        <v>221</v>
      </c>
    </row>
    <row r="11" spans="1:12" ht="17.25" customHeight="1">
      <c r="A11" s="30" t="s">
        <v>17</v>
      </c>
      <c r="B11" s="24" t="s">
        <v>16</v>
      </c>
      <c r="C11" s="25"/>
      <c r="D11" s="25"/>
      <c r="E11" s="25"/>
      <c r="F11" s="26"/>
      <c r="G11" s="27" t="s">
        <v>18</v>
      </c>
      <c r="H11" s="28"/>
      <c r="I11" s="27" t="s">
        <v>19</v>
      </c>
      <c r="J11" s="29"/>
      <c r="K11" s="12">
        <v>2016</v>
      </c>
      <c r="L11" s="12">
        <v>2017</v>
      </c>
    </row>
    <row r="12" spans="1:12" ht="51.75" customHeight="1">
      <c r="A12" s="31"/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38</v>
      </c>
      <c r="G12" s="7" t="s">
        <v>3</v>
      </c>
      <c r="H12" s="7" t="s">
        <v>4</v>
      </c>
      <c r="I12" s="7" t="s">
        <v>3</v>
      </c>
      <c r="J12" s="7" t="s">
        <v>12</v>
      </c>
      <c r="K12" s="7" t="s">
        <v>3</v>
      </c>
      <c r="L12" s="7" t="s">
        <v>3</v>
      </c>
    </row>
    <row r="13" spans="1:12" ht="34.5" customHeight="1">
      <c r="A13" s="2" t="s">
        <v>20</v>
      </c>
      <c r="B13" s="6" t="s">
        <v>41</v>
      </c>
      <c r="C13" s="7" t="s">
        <v>164</v>
      </c>
      <c r="D13" s="7" t="s">
        <v>164</v>
      </c>
      <c r="E13" s="7" t="s">
        <v>164</v>
      </c>
      <c r="F13" s="6" t="s">
        <v>164</v>
      </c>
      <c r="G13" s="3">
        <f>G14+G67+G93+G101+G111</f>
        <v>292031957.09999996</v>
      </c>
      <c r="H13" s="3">
        <f aca="true" t="shared" si="0" ref="H13:L13">H14+H67+H93+H101+H111</f>
        <v>315178163.61</v>
      </c>
      <c r="I13" s="3">
        <f t="shared" si="0"/>
        <v>312221099.79999995</v>
      </c>
      <c r="J13" s="3">
        <f t="shared" si="0"/>
        <v>308098301.7</v>
      </c>
      <c r="K13" s="3">
        <f t="shared" si="0"/>
        <v>325978440</v>
      </c>
      <c r="L13" s="3">
        <f t="shared" si="0"/>
        <v>345534494.3000001</v>
      </c>
    </row>
    <row r="14" spans="1:12" ht="12.75">
      <c r="A14" s="8" t="s">
        <v>21</v>
      </c>
      <c r="B14" s="6" t="s">
        <v>41</v>
      </c>
      <c r="C14" s="7" t="s">
        <v>164</v>
      </c>
      <c r="D14" s="7" t="s">
        <v>164</v>
      </c>
      <c r="E14" s="7" t="s">
        <v>164</v>
      </c>
      <c r="F14" s="6" t="s">
        <v>164</v>
      </c>
      <c r="G14" s="3">
        <f>G15+G26+G29+G32+G38+G44+G45+G46+G47+G61</f>
        <v>262731634.6</v>
      </c>
      <c r="H14" s="3">
        <f aca="true" t="shared" si="1" ref="H14:L14">H15+H26+H29+H32+H38+H44+H45+H46+H47+H61</f>
        <v>245461595.19</v>
      </c>
      <c r="I14" s="3">
        <f t="shared" si="1"/>
        <v>295524949.49999994</v>
      </c>
      <c r="J14" s="3">
        <f t="shared" si="1"/>
        <v>275981041.9</v>
      </c>
      <c r="K14" s="3">
        <f t="shared" si="1"/>
        <v>302978763.3</v>
      </c>
      <c r="L14" s="3">
        <f t="shared" si="1"/>
        <v>321377071.90000004</v>
      </c>
    </row>
    <row r="15" spans="1:12" ht="12.75" customHeight="1">
      <c r="A15" s="33" t="s">
        <v>222</v>
      </c>
      <c r="B15" s="6" t="s">
        <v>41</v>
      </c>
      <c r="C15" s="7" t="s">
        <v>164</v>
      </c>
      <c r="D15" s="7" t="s">
        <v>164</v>
      </c>
      <c r="E15" s="7" t="s">
        <v>164</v>
      </c>
      <c r="F15" s="6" t="s">
        <v>164</v>
      </c>
      <c r="G15" s="3">
        <f>SUM(G16:G25)</f>
        <v>222061257.1</v>
      </c>
      <c r="H15" s="3">
        <f aca="true" t="shared" si="2" ref="H15:L15">SUM(H16:H25)</f>
        <v>211610836.59</v>
      </c>
      <c r="I15" s="3">
        <f t="shared" si="2"/>
        <v>252379627.2</v>
      </c>
      <c r="J15" s="3">
        <f t="shared" si="2"/>
        <v>253568317.7</v>
      </c>
      <c r="K15" s="3">
        <f t="shared" si="2"/>
        <v>279757445.6</v>
      </c>
      <c r="L15" s="3">
        <f t="shared" si="2"/>
        <v>299122411.70000005</v>
      </c>
    </row>
    <row r="16" spans="1:12" ht="12.75">
      <c r="A16" s="34"/>
      <c r="B16" s="6" t="s">
        <v>41</v>
      </c>
      <c r="C16" s="6" t="s">
        <v>43</v>
      </c>
      <c r="D16" s="6">
        <v>10</v>
      </c>
      <c r="E16" s="6" t="s">
        <v>48</v>
      </c>
      <c r="F16" s="6">
        <v>600</v>
      </c>
      <c r="G16" s="3">
        <v>3121251</v>
      </c>
      <c r="H16" s="3">
        <v>5071734.9</v>
      </c>
      <c r="I16" s="3">
        <v>3122126.6</v>
      </c>
      <c r="J16" s="3">
        <v>4903721.3</v>
      </c>
      <c r="K16" s="3">
        <v>4907963.5</v>
      </c>
      <c r="L16" s="3">
        <v>4514115.1</v>
      </c>
    </row>
    <row r="17" spans="1:12" ht="12.75">
      <c r="A17" s="34"/>
      <c r="B17" s="6" t="s">
        <v>41</v>
      </c>
      <c r="C17" s="6" t="s">
        <v>106</v>
      </c>
      <c r="D17" s="6" t="s">
        <v>113</v>
      </c>
      <c r="E17" s="6" t="s">
        <v>48</v>
      </c>
      <c r="F17" s="6" t="s">
        <v>114</v>
      </c>
      <c r="G17" s="3">
        <v>47500</v>
      </c>
      <c r="H17" s="3">
        <v>0</v>
      </c>
      <c r="I17" s="3">
        <v>47500</v>
      </c>
      <c r="J17" s="3">
        <v>14845.8</v>
      </c>
      <c r="K17" s="3">
        <v>10252.2</v>
      </c>
      <c r="L17" s="3">
        <v>10276.2</v>
      </c>
    </row>
    <row r="18" spans="1:12" ht="12.75">
      <c r="A18" s="34"/>
      <c r="B18" s="6" t="s">
        <v>41</v>
      </c>
      <c r="C18" s="6" t="s">
        <v>106</v>
      </c>
      <c r="D18" s="6" t="s">
        <v>113</v>
      </c>
      <c r="E18" s="6" t="s">
        <v>48</v>
      </c>
      <c r="F18" s="6" t="s">
        <v>109</v>
      </c>
      <c r="G18" s="3">
        <v>214647553.8</v>
      </c>
      <c r="H18" s="3">
        <v>200402712.59</v>
      </c>
      <c r="I18" s="3">
        <v>244743198.3</v>
      </c>
      <c r="J18" s="3">
        <v>243736971.9</v>
      </c>
      <c r="K18" s="3">
        <v>269493039</v>
      </c>
      <c r="L18" s="3">
        <v>289110735.6</v>
      </c>
    </row>
    <row r="19" spans="1:12" ht="12.75">
      <c r="A19" s="34"/>
      <c r="B19" s="6" t="s">
        <v>41</v>
      </c>
      <c r="C19" s="6" t="s">
        <v>106</v>
      </c>
      <c r="D19" s="6" t="s">
        <v>113</v>
      </c>
      <c r="E19" s="6" t="s">
        <v>116</v>
      </c>
      <c r="F19" s="6" t="s">
        <v>109</v>
      </c>
      <c r="G19" s="3">
        <v>1470000</v>
      </c>
      <c r="H19" s="3">
        <v>1386000</v>
      </c>
      <c r="I19" s="3">
        <v>1470000</v>
      </c>
      <c r="J19" s="3">
        <v>0</v>
      </c>
      <c r="K19" s="3">
        <v>0</v>
      </c>
      <c r="L19" s="3">
        <v>0</v>
      </c>
    </row>
    <row r="20" spans="1:12" ht="12.75">
      <c r="A20" s="34"/>
      <c r="B20" s="6" t="s">
        <v>41</v>
      </c>
      <c r="C20" s="6" t="s">
        <v>106</v>
      </c>
      <c r="D20" s="6" t="s">
        <v>113</v>
      </c>
      <c r="E20" s="6" t="s">
        <v>117</v>
      </c>
      <c r="F20" s="6" t="s">
        <v>109</v>
      </c>
      <c r="G20" s="3">
        <v>606763.2</v>
      </c>
      <c r="H20" s="3">
        <v>924760.1</v>
      </c>
      <c r="I20" s="3">
        <v>822685.7</v>
      </c>
      <c r="J20" s="3">
        <v>1250874.6</v>
      </c>
      <c r="K20" s="3">
        <v>1586355.5</v>
      </c>
      <c r="L20" s="3">
        <v>1726878</v>
      </c>
    </row>
    <row r="21" spans="1:12" ht="12.75">
      <c r="A21" s="34"/>
      <c r="B21" s="6" t="s">
        <v>41</v>
      </c>
      <c r="C21" s="6" t="s">
        <v>106</v>
      </c>
      <c r="D21" s="6" t="s">
        <v>113</v>
      </c>
      <c r="E21" s="6" t="s">
        <v>118</v>
      </c>
      <c r="F21" s="6" t="s">
        <v>119</v>
      </c>
      <c r="G21" s="3">
        <v>403749.8</v>
      </c>
      <c r="H21" s="3">
        <v>598947.5</v>
      </c>
      <c r="I21" s="3">
        <v>407464.9</v>
      </c>
      <c r="J21" s="3">
        <v>612218.2</v>
      </c>
      <c r="K21" s="3">
        <v>621988.1</v>
      </c>
      <c r="L21" s="3">
        <v>622559.5</v>
      </c>
    </row>
    <row r="22" spans="1:12" ht="12.75">
      <c r="A22" s="34"/>
      <c r="B22" s="6" t="s">
        <v>41</v>
      </c>
      <c r="C22" s="6" t="s">
        <v>106</v>
      </c>
      <c r="D22" s="6" t="s">
        <v>129</v>
      </c>
      <c r="E22" s="6" t="s">
        <v>48</v>
      </c>
      <c r="F22" s="6" t="s">
        <v>109</v>
      </c>
      <c r="G22" s="3">
        <v>1745446.2</v>
      </c>
      <c r="H22" s="3">
        <v>3123688.4</v>
      </c>
      <c r="I22" s="3">
        <v>1747658.6</v>
      </c>
      <c r="J22" s="3">
        <v>3030681.6</v>
      </c>
      <c r="K22" s="3">
        <v>3118811</v>
      </c>
      <c r="L22" s="3">
        <v>3118811</v>
      </c>
    </row>
    <row r="23" spans="1:12" ht="12.75">
      <c r="A23" s="34"/>
      <c r="B23" s="6" t="s">
        <v>41</v>
      </c>
      <c r="C23" s="6" t="s">
        <v>106</v>
      </c>
      <c r="D23" s="6" t="s">
        <v>42</v>
      </c>
      <c r="E23" s="6" t="s">
        <v>120</v>
      </c>
      <c r="F23" s="6" t="s">
        <v>119</v>
      </c>
      <c r="G23" s="3">
        <v>0</v>
      </c>
      <c r="H23" s="3">
        <v>0</v>
      </c>
      <c r="I23" s="3">
        <v>0</v>
      </c>
      <c r="J23" s="3">
        <v>19004.3</v>
      </c>
      <c r="K23" s="3">
        <v>19036.3</v>
      </c>
      <c r="L23" s="3">
        <v>19036.3</v>
      </c>
    </row>
    <row r="24" spans="1:12" ht="12.75">
      <c r="A24" s="34"/>
      <c r="B24" s="6" t="s">
        <v>41</v>
      </c>
      <c r="C24" s="6" t="s">
        <v>106</v>
      </c>
      <c r="D24" s="6" t="s">
        <v>42</v>
      </c>
      <c r="E24" s="6" t="s">
        <v>130</v>
      </c>
      <c r="F24" s="6" t="s">
        <v>119</v>
      </c>
      <c r="G24" s="3">
        <v>18993.1</v>
      </c>
      <c r="H24" s="3">
        <v>18993.1</v>
      </c>
      <c r="I24" s="3">
        <v>18993.1</v>
      </c>
      <c r="J24" s="3">
        <v>0</v>
      </c>
      <c r="K24" s="3">
        <v>0</v>
      </c>
      <c r="L24" s="3">
        <v>0</v>
      </c>
    </row>
    <row r="25" spans="1:12" ht="12.75">
      <c r="A25" s="35"/>
      <c r="B25" s="6" t="s">
        <v>41</v>
      </c>
      <c r="C25" s="6" t="s">
        <v>106</v>
      </c>
      <c r="D25" s="6" t="s">
        <v>42</v>
      </c>
      <c r="E25" s="6" t="s">
        <v>116</v>
      </c>
      <c r="F25" s="6" t="s">
        <v>119</v>
      </c>
      <c r="G25" s="3">
        <v>0</v>
      </c>
      <c r="H25" s="3">
        <v>84000</v>
      </c>
      <c r="I25" s="3">
        <v>0</v>
      </c>
      <c r="J25" s="3">
        <v>0</v>
      </c>
      <c r="K25" s="3">
        <v>0</v>
      </c>
      <c r="L25" s="3">
        <v>0</v>
      </c>
    </row>
    <row r="26" spans="1:12" ht="54.75" customHeight="1">
      <c r="A26" s="33" t="s">
        <v>46</v>
      </c>
      <c r="B26" s="6" t="s">
        <v>41</v>
      </c>
      <c r="C26" s="7" t="s">
        <v>164</v>
      </c>
      <c r="D26" s="7" t="s">
        <v>164</v>
      </c>
      <c r="E26" s="7" t="s">
        <v>164</v>
      </c>
      <c r="F26" s="6" t="s">
        <v>164</v>
      </c>
      <c r="G26" s="3">
        <f>SUM(G27:G28)</f>
        <v>1843738.6</v>
      </c>
      <c r="H26" s="3">
        <f aca="true" t="shared" si="3" ref="H26:L26">SUM(H27:H28)</f>
        <v>1839671.3</v>
      </c>
      <c r="I26" s="3">
        <f t="shared" si="3"/>
        <v>1887306.1</v>
      </c>
      <c r="J26" s="3">
        <f t="shared" si="3"/>
        <v>1902017.7</v>
      </c>
      <c r="K26" s="3">
        <f t="shared" si="3"/>
        <v>1907436.6</v>
      </c>
      <c r="L26" s="3">
        <f t="shared" si="3"/>
        <v>1813079.4</v>
      </c>
    </row>
    <row r="27" spans="1:12" ht="12.75">
      <c r="A27" s="34"/>
      <c r="B27" s="6" t="s">
        <v>41</v>
      </c>
      <c r="C27" s="6" t="s">
        <v>106</v>
      </c>
      <c r="D27" s="6" t="s">
        <v>50</v>
      </c>
      <c r="E27" s="6" t="s">
        <v>48</v>
      </c>
      <c r="F27" s="6">
        <v>600</v>
      </c>
      <c r="G27" s="3">
        <v>1843738.6</v>
      </c>
      <c r="H27" s="3">
        <v>1814221.3</v>
      </c>
      <c r="I27" s="3">
        <v>1887306.1</v>
      </c>
      <c r="J27" s="3">
        <v>1902017.7</v>
      </c>
      <c r="K27" s="3">
        <v>1907436.6</v>
      </c>
      <c r="L27" s="3">
        <v>1813079.4</v>
      </c>
    </row>
    <row r="28" spans="1:12" ht="12.75">
      <c r="A28" s="35"/>
      <c r="B28" s="6" t="s">
        <v>41</v>
      </c>
      <c r="C28" s="6" t="s">
        <v>134</v>
      </c>
      <c r="D28" s="6" t="s">
        <v>135</v>
      </c>
      <c r="E28" s="6" t="s">
        <v>133</v>
      </c>
      <c r="F28" s="6" t="s">
        <v>108</v>
      </c>
      <c r="G28" s="6" t="s">
        <v>218</v>
      </c>
      <c r="H28" s="6">
        <v>25450</v>
      </c>
      <c r="I28" s="3">
        <v>0</v>
      </c>
      <c r="J28" s="3">
        <v>0</v>
      </c>
      <c r="K28" s="3">
        <v>0</v>
      </c>
      <c r="L28" s="3">
        <v>0</v>
      </c>
    </row>
    <row r="29" spans="1:12" ht="42.75" customHeight="1">
      <c r="A29" s="33" t="s">
        <v>47</v>
      </c>
      <c r="B29" s="6" t="s">
        <v>41</v>
      </c>
      <c r="C29" s="7" t="s">
        <v>164</v>
      </c>
      <c r="D29" s="7" t="s">
        <v>164</v>
      </c>
      <c r="E29" s="7" t="s">
        <v>164</v>
      </c>
      <c r="F29" s="6" t="s">
        <v>164</v>
      </c>
      <c r="G29" s="3">
        <f>SUM(G30:G31)</f>
        <v>190000</v>
      </c>
      <c r="H29" s="3">
        <f aca="true" t="shared" si="4" ref="H29:L29">SUM(H30:H31)</f>
        <v>187447.7</v>
      </c>
      <c r="I29" s="3">
        <f t="shared" si="4"/>
        <v>190000</v>
      </c>
      <c r="J29" s="3">
        <f t="shared" si="4"/>
        <v>190000</v>
      </c>
      <c r="K29" s="3">
        <f t="shared" si="4"/>
        <v>186200</v>
      </c>
      <c r="L29" s="3">
        <f t="shared" si="4"/>
        <v>0</v>
      </c>
    </row>
    <row r="30" spans="1:12" ht="12.75">
      <c r="A30" s="34"/>
      <c r="B30" s="6" t="s">
        <v>41</v>
      </c>
      <c r="C30" s="6" t="s">
        <v>106</v>
      </c>
      <c r="D30" s="6" t="s">
        <v>105</v>
      </c>
      <c r="E30" s="6" t="s">
        <v>112</v>
      </c>
      <c r="F30" s="6" t="s">
        <v>109</v>
      </c>
      <c r="G30" s="3">
        <v>0</v>
      </c>
      <c r="H30" s="3">
        <v>19606.7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35"/>
      <c r="B31" s="6" t="s">
        <v>41</v>
      </c>
      <c r="C31" s="6" t="s">
        <v>106</v>
      </c>
      <c r="D31" s="6" t="s">
        <v>113</v>
      </c>
      <c r="E31" s="6" t="s">
        <v>112</v>
      </c>
      <c r="F31" s="6" t="s">
        <v>109</v>
      </c>
      <c r="G31" s="3">
        <v>190000</v>
      </c>
      <c r="H31" s="3">
        <v>167841</v>
      </c>
      <c r="I31" s="3">
        <v>190000</v>
      </c>
      <c r="J31" s="3">
        <v>190000</v>
      </c>
      <c r="K31" s="3">
        <v>186200</v>
      </c>
      <c r="L31" s="3">
        <v>0</v>
      </c>
    </row>
    <row r="32" spans="1:12" ht="12.75">
      <c r="A32" s="33" t="s">
        <v>51</v>
      </c>
      <c r="B32" s="6" t="s">
        <v>41</v>
      </c>
      <c r="C32" s="7" t="s">
        <v>164</v>
      </c>
      <c r="D32" s="7" t="s">
        <v>164</v>
      </c>
      <c r="E32" s="7" t="s">
        <v>164</v>
      </c>
      <c r="F32" s="6" t="s">
        <v>164</v>
      </c>
      <c r="G32" s="3">
        <f>SUM(G33:G37)</f>
        <v>18398520</v>
      </c>
      <c r="H32" s="3">
        <f aca="true" t="shared" si="5" ref="H32:L32">SUM(H33:H37)</f>
        <v>17470917</v>
      </c>
      <c r="I32" s="3">
        <f t="shared" si="5"/>
        <v>20868520</v>
      </c>
      <c r="J32" s="3">
        <f t="shared" si="5"/>
        <v>16422947</v>
      </c>
      <c r="K32" s="3">
        <f t="shared" si="5"/>
        <v>16463547</v>
      </c>
      <c r="L32" s="3">
        <f t="shared" si="5"/>
        <v>15784289.3</v>
      </c>
    </row>
    <row r="33" spans="1:12" ht="12.75">
      <c r="A33" s="34"/>
      <c r="B33" s="6" t="s">
        <v>41</v>
      </c>
      <c r="C33" s="6" t="s">
        <v>106</v>
      </c>
      <c r="D33" s="6" t="s">
        <v>113</v>
      </c>
      <c r="E33" s="6" t="s">
        <v>48</v>
      </c>
      <c r="F33" s="6" t="s">
        <v>109</v>
      </c>
      <c r="G33" s="3">
        <v>18398520</v>
      </c>
      <c r="H33" s="3">
        <v>17098490</v>
      </c>
      <c r="I33" s="3">
        <v>20868520</v>
      </c>
      <c r="J33" s="3">
        <v>0</v>
      </c>
      <c r="K33" s="3">
        <v>0</v>
      </c>
      <c r="L33" s="3">
        <v>0</v>
      </c>
    </row>
    <row r="34" spans="1:12" ht="12.75">
      <c r="A34" s="34"/>
      <c r="B34" s="6" t="s">
        <v>41</v>
      </c>
      <c r="C34" s="6" t="s">
        <v>106</v>
      </c>
      <c r="D34" s="6" t="s">
        <v>129</v>
      </c>
      <c r="E34" s="6" t="s">
        <v>48</v>
      </c>
      <c r="F34" s="6" t="s">
        <v>109</v>
      </c>
      <c r="G34" s="3">
        <v>0</v>
      </c>
      <c r="H34" s="3">
        <v>350000</v>
      </c>
      <c r="I34" s="3">
        <v>0</v>
      </c>
      <c r="J34" s="3">
        <v>400000</v>
      </c>
      <c r="K34" s="3">
        <v>450000</v>
      </c>
      <c r="L34" s="3">
        <v>500000</v>
      </c>
    </row>
    <row r="35" spans="1:12" ht="12.75">
      <c r="A35" s="34"/>
      <c r="B35" s="6" t="s">
        <v>41</v>
      </c>
      <c r="C35" s="6" t="s">
        <v>106</v>
      </c>
      <c r="D35" s="6" t="s">
        <v>113</v>
      </c>
      <c r="E35" s="6" t="s">
        <v>120</v>
      </c>
      <c r="F35" s="6" t="s">
        <v>119</v>
      </c>
      <c r="G35" s="3">
        <v>0</v>
      </c>
      <c r="H35" s="3">
        <v>22427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34"/>
      <c r="B36" s="6" t="s">
        <v>41</v>
      </c>
      <c r="C36" s="6" t="s">
        <v>106</v>
      </c>
      <c r="D36" s="6" t="s">
        <v>113</v>
      </c>
      <c r="E36" s="6" t="s">
        <v>116</v>
      </c>
      <c r="F36" s="6">
        <v>600</v>
      </c>
      <c r="G36" s="3">
        <v>0</v>
      </c>
      <c r="H36" s="3">
        <v>0</v>
      </c>
      <c r="I36" s="3">
        <v>0</v>
      </c>
      <c r="J36" s="3">
        <v>1470000</v>
      </c>
      <c r="K36" s="3">
        <v>1440600</v>
      </c>
      <c r="L36" s="3">
        <v>1441342.3</v>
      </c>
    </row>
    <row r="37" spans="1:12" ht="12.75">
      <c r="A37" s="35"/>
      <c r="B37" s="6" t="s">
        <v>41</v>
      </c>
      <c r="C37" s="6" t="s">
        <v>106</v>
      </c>
      <c r="D37" s="6" t="s">
        <v>113</v>
      </c>
      <c r="E37" s="6" t="s">
        <v>121</v>
      </c>
      <c r="F37" s="6">
        <v>600</v>
      </c>
      <c r="G37" s="3">
        <v>0</v>
      </c>
      <c r="H37" s="3">
        <v>0</v>
      </c>
      <c r="I37" s="3">
        <v>0</v>
      </c>
      <c r="J37" s="3">
        <v>14552947</v>
      </c>
      <c r="K37" s="3">
        <v>14572947</v>
      </c>
      <c r="L37" s="3">
        <v>13842947</v>
      </c>
    </row>
    <row r="38" spans="1:12" ht="12.75">
      <c r="A38" s="33" t="s">
        <v>52</v>
      </c>
      <c r="B38" s="6" t="s">
        <v>41</v>
      </c>
      <c r="C38" s="7" t="s">
        <v>164</v>
      </c>
      <c r="D38" s="7" t="s">
        <v>164</v>
      </c>
      <c r="E38" s="7" t="s">
        <v>164</v>
      </c>
      <c r="F38" s="6" t="s">
        <v>164</v>
      </c>
      <c r="G38" s="3">
        <f>SUM(G39:G43)</f>
        <v>1310000</v>
      </c>
      <c r="H38" s="3">
        <f aca="true" t="shared" si="6" ref="H38:L38">SUM(H39:H43)</f>
        <v>1193818.5</v>
      </c>
      <c r="I38" s="3">
        <f t="shared" si="6"/>
        <v>351428.5</v>
      </c>
      <c r="J38" s="3">
        <f t="shared" si="6"/>
        <v>2100828.5</v>
      </c>
      <c r="K38" s="3">
        <f t="shared" si="6"/>
        <v>2942200</v>
      </c>
      <c r="L38" s="3">
        <f t="shared" si="6"/>
        <v>2942200</v>
      </c>
    </row>
    <row r="39" spans="1:12" ht="12.75">
      <c r="A39" s="34"/>
      <c r="B39" s="6" t="s">
        <v>41</v>
      </c>
      <c r="C39" s="6" t="s">
        <v>50</v>
      </c>
      <c r="D39" s="6" t="s">
        <v>102</v>
      </c>
      <c r="E39" s="6" t="s">
        <v>103</v>
      </c>
      <c r="F39" s="6" t="s">
        <v>104</v>
      </c>
      <c r="G39" s="3">
        <v>110000</v>
      </c>
      <c r="H39" s="3">
        <v>110000</v>
      </c>
      <c r="I39" s="3">
        <v>151428.5</v>
      </c>
      <c r="J39" s="3">
        <v>151428.5</v>
      </c>
      <c r="K39" s="3">
        <v>0</v>
      </c>
      <c r="L39" s="3">
        <v>0</v>
      </c>
    </row>
    <row r="40" spans="1:12" ht="12.75">
      <c r="A40" s="34"/>
      <c r="B40" s="6" t="s">
        <v>41</v>
      </c>
      <c r="C40" s="6" t="s">
        <v>105</v>
      </c>
      <c r="D40" s="6" t="s">
        <v>43</v>
      </c>
      <c r="E40" s="6" t="s">
        <v>103</v>
      </c>
      <c r="F40" s="6" t="s">
        <v>104</v>
      </c>
      <c r="G40" s="3">
        <v>0</v>
      </c>
      <c r="H40" s="3">
        <v>0</v>
      </c>
      <c r="I40" s="3">
        <v>0</v>
      </c>
      <c r="J40" s="3">
        <v>76500</v>
      </c>
      <c r="K40" s="3">
        <v>1318800</v>
      </c>
      <c r="L40" s="3">
        <v>1318800</v>
      </c>
    </row>
    <row r="41" spans="1:12" ht="12.75">
      <c r="A41" s="34"/>
      <c r="B41" s="6" t="s">
        <v>41</v>
      </c>
      <c r="C41" s="6" t="s">
        <v>105</v>
      </c>
      <c r="D41" s="6" t="s">
        <v>43</v>
      </c>
      <c r="E41" s="6" t="s">
        <v>103</v>
      </c>
      <c r="F41" s="6" t="s">
        <v>104</v>
      </c>
      <c r="G41" s="3">
        <v>0</v>
      </c>
      <c r="H41" s="3">
        <v>0</v>
      </c>
      <c r="I41" s="3">
        <v>0</v>
      </c>
      <c r="J41" s="3">
        <v>733500</v>
      </c>
      <c r="K41" s="3">
        <v>1318800</v>
      </c>
      <c r="L41" s="3">
        <v>1318800</v>
      </c>
    </row>
    <row r="42" spans="1:12" ht="12.75">
      <c r="A42" s="34"/>
      <c r="B42" s="6" t="s">
        <v>41</v>
      </c>
      <c r="C42" s="6" t="s">
        <v>106</v>
      </c>
      <c r="D42" s="6" t="s">
        <v>113</v>
      </c>
      <c r="E42" s="6" t="s">
        <v>103</v>
      </c>
      <c r="F42" s="6" t="s">
        <v>104</v>
      </c>
      <c r="G42" s="3">
        <v>1200000</v>
      </c>
      <c r="H42" s="3">
        <v>988338.8</v>
      </c>
      <c r="I42" s="3">
        <v>200000</v>
      </c>
      <c r="J42" s="3">
        <v>1139400</v>
      </c>
      <c r="K42" s="3">
        <v>304600</v>
      </c>
      <c r="L42" s="3">
        <v>304600</v>
      </c>
    </row>
    <row r="43" spans="1:12" ht="12.75">
      <c r="A43" s="35"/>
      <c r="B43" s="6" t="s">
        <v>41</v>
      </c>
      <c r="C43" s="6" t="s">
        <v>106</v>
      </c>
      <c r="D43" s="6" t="s">
        <v>106</v>
      </c>
      <c r="E43" s="6" t="s">
        <v>103</v>
      </c>
      <c r="F43" s="6" t="s">
        <v>104</v>
      </c>
      <c r="G43" s="3">
        <v>0</v>
      </c>
      <c r="H43" s="3">
        <v>95479.7</v>
      </c>
      <c r="I43" s="3">
        <v>0</v>
      </c>
      <c r="J43" s="3">
        <v>0</v>
      </c>
      <c r="K43" s="3">
        <v>0</v>
      </c>
      <c r="L43" s="3">
        <v>0</v>
      </c>
    </row>
    <row r="44" spans="1:12" ht="51">
      <c r="A44" s="4" t="s">
        <v>53</v>
      </c>
      <c r="B44" s="6" t="s">
        <v>41</v>
      </c>
      <c r="C44" s="6" t="s">
        <v>106</v>
      </c>
      <c r="D44" s="6" t="s">
        <v>106</v>
      </c>
      <c r="E44" s="6" t="s">
        <v>128</v>
      </c>
      <c r="F44" s="6" t="s">
        <v>114</v>
      </c>
      <c r="G44" s="3">
        <v>19256.5</v>
      </c>
      <c r="H44" s="3">
        <v>18080.8</v>
      </c>
      <c r="I44" s="3">
        <v>23702.5</v>
      </c>
      <c r="J44" s="3">
        <v>23702.5</v>
      </c>
      <c r="K44" s="3">
        <v>0</v>
      </c>
      <c r="L44" s="3">
        <v>0</v>
      </c>
    </row>
    <row r="45" spans="1:12" ht="38.25">
      <c r="A45" s="4" t="s">
        <v>54</v>
      </c>
      <c r="B45" s="6" t="s">
        <v>41</v>
      </c>
      <c r="C45" s="6" t="s">
        <v>106</v>
      </c>
      <c r="D45" s="6" t="s">
        <v>42</v>
      </c>
      <c r="E45" s="6" t="s">
        <v>131</v>
      </c>
      <c r="F45" s="6" t="s">
        <v>109</v>
      </c>
      <c r="G45" s="3">
        <v>0</v>
      </c>
      <c r="H45" s="3">
        <v>0</v>
      </c>
      <c r="I45" s="3">
        <v>0</v>
      </c>
      <c r="J45" s="3">
        <v>92080</v>
      </c>
      <c r="K45" s="3">
        <v>50000</v>
      </c>
      <c r="L45" s="3">
        <v>50000</v>
      </c>
    </row>
    <row r="46" spans="1:12" ht="38.25">
      <c r="A46" s="4" t="s">
        <v>55</v>
      </c>
      <c r="B46" s="6" t="s">
        <v>41</v>
      </c>
      <c r="C46" s="6" t="s">
        <v>106</v>
      </c>
      <c r="D46" s="6" t="s">
        <v>105</v>
      </c>
      <c r="E46" s="6" t="s">
        <v>48</v>
      </c>
      <c r="F46" s="6">
        <v>600</v>
      </c>
      <c r="G46" s="3">
        <v>171012.2</v>
      </c>
      <c r="H46" s="3">
        <v>181493.1</v>
      </c>
      <c r="I46" s="3">
        <v>174067.1</v>
      </c>
      <c r="J46" s="3">
        <v>175449.5</v>
      </c>
      <c r="K46" s="3">
        <v>176053.7</v>
      </c>
      <c r="L46" s="3">
        <v>167104</v>
      </c>
    </row>
    <row r="47" spans="1:12" ht="12.75">
      <c r="A47" s="33" t="s">
        <v>56</v>
      </c>
      <c r="B47" s="6" t="s">
        <v>41</v>
      </c>
      <c r="C47" s="7" t="s">
        <v>164</v>
      </c>
      <c r="D47" s="7" t="s">
        <v>164</v>
      </c>
      <c r="E47" s="7" t="s">
        <v>164</v>
      </c>
      <c r="F47" s="6" t="s">
        <v>164</v>
      </c>
      <c r="G47" s="3">
        <f>SUM(G48:G60)</f>
        <v>18422794.8</v>
      </c>
      <c r="H47" s="3">
        <f aca="true" t="shared" si="7" ref="H47:L47">SUM(H48:H60)</f>
        <v>12685663.7</v>
      </c>
      <c r="I47" s="3">
        <f t="shared" si="7"/>
        <v>19335242.7</v>
      </c>
      <c r="J47" s="3">
        <f t="shared" si="7"/>
        <v>1190643.6</v>
      </c>
      <c r="K47" s="3">
        <f t="shared" si="7"/>
        <v>1187126</v>
      </c>
      <c r="L47" s="3">
        <f t="shared" si="7"/>
        <v>1189074.0999999999</v>
      </c>
    </row>
    <row r="48" spans="1:12" ht="12.75">
      <c r="A48" s="34"/>
      <c r="B48" s="6" t="s">
        <v>41</v>
      </c>
      <c r="C48" s="6" t="s">
        <v>106</v>
      </c>
      <c r="D48" s="6" t="s">
        <v>50</v>
      </c>
      <c r="E48" s="6" t="s">
        <v>107</v>
      </c>
      <c r="F48" s="6" t="s">
        <v>108</v>
      </c>
      <c r="G48" s="3">
        <v>0</v>
      </c>
      <c r="H48" s="3">
        <v>154683.2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34"/>
      <c r="B49" s="6" t="s">
        <v>41</v>
      </c>
      <c r="C49" s="6" t="s">
        <v>106</v>
      </c>
      <c r="D49" s="6" t="s">
        <v>50</v>
      </c>
      <c r="E49" s="6" t="s">
        <v>107</v>
      </c>
      <c r="F49" s="6" t="s">
        <v>109</v>
      </c>
      <c r="G49" s="3">
        <v>0</v>
      </c>
      <c r="H49" s="3">
        <v>1144.4</v>
      </c>
      <c r="I49" s="3">
        <v>0</v>
      </c>
      <c r="J49" s="3">
        <v>0</v>
      </c>
      <c r="K49" s="3">
        <v>0</v>
      </c>
      <c r="L49" s="3">
        <v>0</v>
      </c>
    </row>
    <row r="50" spans="1:12" ht="12.75">
      <c r="A50" s="34"/>
      <c r="B50" s="6" t="s">
        <v>41</v>
      </c>
      <c r="C50" s="6" t="s">
        <v>106</v>
      </c>
      <c r="D50" s="6" t="s">
        <v>113</v>
      </c>
      <c r="E50" s="6" t="s">
        <v>107</v>
      </c>
      <c r="F50" s="6" t="s">
        <v>115</v>
      </c>
      <c r="G50" s="3">
        <v>894000</v>
      </c>
      <c r="H50" s="3">
        <v>0</v>
      </c>
      <c r="I50" s="3">
        <v>894000</v>
      </c>
      <c r="J50" s="3">
        <v>684384.4</v>
      </c>
      <c r="K50" s="3">
        <v>894000</v>
      </c>
      <c r="L50" s="3">
        <v>894000</v>
      </c>
    </row>
    <row r="51" spans="1:12" ht="12.75">
      <c r="A51" s="34"/>
      <c r="B51" s="6" t="s">
        <v>41</v>
      </c>
      <c r="C51" s="6" t="s">
        <v>106</v>
      </c>
      <c r="D51" s="6" t="s">
        <v>113</v>
      </c>
      <c r="E51" s="6" t="s">
        <v>107</v>
      </c>
      <c r="F51" s="6" t="s">
        <v>108</v>
      </c>
      <c r="G51" s="3">
        <v>0</v>
      </c>
      <c r="H51" s="3">
        <v>1042</v>
      </c>
      <c r="I51" s="3">
        <v>0</v>
      </c>
      <c r="J51" s="3">
        <v>0</v>
      </c>
      <c r="K51" s="3">
        <v>0</v>
      </c>
      <c r="L51" s="3">
        <v>0</v>
      </c>
    </row>
    <row r="52" spans="1:12" ht="12.75">
      <c r="A52" s="34"/>
      <c r="B52" s="6" t="s">
        <v>41</v>
      </c>
      <c r="C52" s="6" t="s">
        <v>106</v>
      </c>
      <c r="D52" s="6" t="s">
        <v>113</v>
      </c>
      <c r="E52" s="6" t="s">
        <v>107</v>
      </c>
      <c r="F52" s="6" t="s">
        <v>109</v>
      </c>
      <c r="G52" s="3">
        <v>0</v>
      </c>
      <c r="H52" s="3">
        <v>358329.2</v>
      </c>
      <c r="I52" s="3">
        <v>0</v>
      </c>
      <c r="J52" s="3">
        <v>209959.2</v>
      </c>
      <c r="K52" s="3">
        <v>0</v>
      </c>
      <c r="L52" s="3">
        <v>0</v>
      </c>
    </row>
    <row r="53" spans="1:12" ht="12.75">
      <c r="A53" s="34"/>
      <c r="B53" s="6" t="s">
        <v>41</v>
      </c>
      <c r="C53" s="6" t="s">
        <v>106</v>
      </c>
      <c r="D53" s="6" t="s">
        <v>113</v>
      </c>
      <c r="E53" s="6" t="s">
        <v>122</v>
      </c>
      <c r="F53" s="6" t="s">
        <v>115</v>
      </c>
      <c r="G53" s="3">
        <v>9684077.1</v>
      </c>
      <c r="H53" s="3">
        <v>0</v>
      </c>
      <c r="I53" s="3">
        <v>10126999.2</v>
      </c>
      <c r="J53" s="3">
        <v>0</v>
      </c>
      <c r="K53" s="3">
        <v>0</v>
      </c>
      <c r="L53" s="3">
        <v>0</v>
      </c>
    </row>
    <row r="54" spans="1:12" ht="12.75">
      <c r="A54" s="34"/>
      <c r="B54" s="6" t="s">
        <v>41</v>
      </c>
      <c r="C54" s="6" t="s">
        <v>106</v>
      </c>
      <c r="D54" s="6" t="s">
        <v>113</v>
      </c>
      <c r="E54" s="6" t="s">
        <v>122</v>
      </c>
      <c r="F54" s="6" t="s">
        <v>109</v>
      </c>
      <c r="G54" s="3">
        <v>0</v>
      </c>
      <c r="H54" s="3">
        <v>6923331.4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34"/>
      <c r="B55" s="6" t="s">
        <v>41</v>
      </c>
      <c r="C55" s="6" t="s">
        <v>106</v>
      </c>
      <c r="D55" s="6" t="s">
        <v>113</v>
      </c>
      <c r="E55" s="6" t="s">
        <v>123</v>
      </c>
      <c r="F55" s="6" t="s">
        <v>115</v>
      </c>
      <c r="G55" s="3">
        <v>80160</v>
      </c>
      <c r="H55" s="3">
        <v>73559.1</v>
      </c>
      <c r="I55" s="3">
        <v>82320</v>
      </c>
      <c r="J55" s="3">
        <v>90480</v>
      </c>
      <c r="K55" s="3">
        <v>91022.4</v>
      </c>
      <c r="L55" s="3">
        <v>92876.7</v>
      </c>
    </row>
    <row r="56" spans="1:12" ht="12.75">
      <c r="A56" s="34"/>
      <c r="B56" s="6" t="s">
        <v>41</v>
      </c>
      <c r="C56" s="6" t="s">
        <v>106</v>
      </c>
      <c r="D56" s="6" t="s">
        <v>113</v>
      </c>
      <c r="E56" s="6" t="s">
        <v>124</v>
      </c>
      <c r="F56" s="6" t="s">
        <v>115</v>
      </c>
      <c r="G56" s="3">
        <v>7120288.9</v>
      </c>
      <c r="H56" s="3">
        <v>0</v>
      </c>
      <c r="I56" s="3">
        <v>7587654.7</v>
      </c>
      <c r="J56" s="3">
        <v>0</v>
      </c>
      <c r="K56" s="3">
        <v>0</v>
      </c>
      <c r="L56" s="3">
        <v>0</v>
      </c>
    </row>
    <row r="57" spans="1:12" ht="12.75">
      <c r="A57" s="34"/>
      <c r="B57" s="6" t="s">
        <v>41</v>
      </c>
      <c r="C57" s="6" t="s">
        <v>106</v>
      </c>
      <c r="D57" s="6" t="s">
        <v>113</v>
      </c>
      <c r="E57" s="6" t="s">
        <v>124</v>
      </c>
      <c r="F57" s="6" t="s">
        <v>109</v>
      </c>
      <c r="G57" s="3">
        <v>0</v>
      </c>
      <c r="H57" s="3">
        <v>5125132.2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34"/>
      <c r="B58" s="6" t="s">
        <v>41</v>
      </c>
      <c r="C58" s="6" t="s">
        <v>106</v>
      </c>
      <c r="D58" s="6" t="s">
        <v>113</v>
      </c>
      <c r="E58" s="6" t="s">
        <v>125</v>
      </c>
      <c r="F58" s="6" t="s">
        <v>119</v>
      </c>
      <c r="G58" s="3">
        <v>438448.8</v>
      </c>
      <c r="H58" s="3">
        <v>0</v>
      </c>
      <c r="I58" s="3">
        <v>438448.8</v>
      </c>
      <c r="J58" s="3">
        <v>0</v>
      </c>
      <c r="K58" s="3">
        <v>0</v>
      </c>
      <c r="L58" s="3">
        <v>0</v>
      </c>
    </row>
    <row r="59" spans="1:12" ht="12.75">
      <c r="A59" s="34"/>
      <c r="B59" s="6" t="s">
        <v>41</v>
      </c>
      <c r="C59" s="6" t="s">
        <v>106</v>
      </c>
      <c r="D59" s="6" t="s">
        <v>113</v>
      </c>
      <c r="E59" s="6" t="s">
        <v>126</v>
      </c>
      <c r="F59" s="6" t="s">
        <v>119</v>
      </c>
      <c r="G59" s="3">
        <v>185820</v>
      </c>
      <c r="H59" s="3">
        <v>28442.2</v>
      </c>
      <c r="I59" s="3">
        <v>185820</v>
      </c>
      <c r="J59" s="3">
        <v>185820</v>
      </c>
      <c r="K59" s="3">
        <v>182103.6</v>
      </c>
      <c r="L59" s="3">
        <v>182197.4</v>
      </c>
    </row>
    <row r="60" spans="1:12" ht="12.75">
      <c r="A60" s="35"/>
      <c r="B60" s="6" t="s">
        <v>41</v>
      </c>
      <c r="C60" s="6" t="s">
        <v>106</v>
      </c>
      <c r="D60" s="6" t="s">
        <v>42</v>
      </c>
      <c r="E60" s="6" t="s">
        <v>132</v>
      </c>
      <c r="F60" s="6" t="s">
        <v>115</v>
      </c>
      <c r="G60" s="3">
        <v>20000</v>
      </c>
      <c r="H60" s="3">
        <v>20000</v>
      </c>
      <c r="I60" s="3">
        <v>20000</v>
      </c>
      <c r="J60" s="3">
        <v>20000</v>
      </c>
      <c r="K60" s="3">
        <v>20000</v>
      </c>
      <c r="L60" s="3">
        <v>20000</v>
      </c>
    </row>
    <row r="61" spans="1:12" ht="13.5" customHeight="1">
      <c r="A61" s="33" t="s">
        <v>57</v>
      </c>
      <c r="B61" s="6" t="s">
        <v>41</v>
      </c>
      <c r="C61" s="7" t="s">
        <v>164</v>
      </c>
      <c r="D61" s="7" t="s">
        <v>164</v>
      </c>
      <c r="E61" s="7" t="s">
        <v>164</v>
      </c>
      <c r="F61" s="6" t="s">
        <v>164</v>
      </c>
      <c r="G61" s="3">
        <f>SUM(G62:G66)</f>
        <v>315055.4</v>
      </c>
      <c r="H61" s="3">
        <f aca="true" t="shared" si="8" ref="H61:L61">SUM(H62:H66)</f>
        <v>273666.5</v>
      </c>
      <c r="I61" s="3">
        <f t="shared" si="8"/>
        <v>315055.4</v>
      </c>
      <c r="J61" s="3">
        <f t="shared" si="8"/>
        <v>315055.4</v>
      </c>
      <c r="K61" s="3">
        <f t="shared" si="8"/>
        <v>308754.4</v>
      </c>
      <c r="L61" s="3">
        <f t="shared" si="8"/>
        <v>308913.4</v>
      </c>
    </row>
    <row r="62" spans="1:12" ht="12.75">
      <c r="A62" s="34"/>
      <c r="B62" s="6" t="s">
        <v>41</v>
      </c>
      <c r="C62" s="6" t="s">
        <v>106</v>
      </c>
      <c r="D62" s="6" t="s">
        <v>50</v>
      </c>
      <c r="E62" s="6" t="s">
        <v>110</v>
      </c>
      <c r="F62" s="6" t="s">
        <v>109</v>
      </c>
      <c r="G62" s="3">
        <v>721.3</v>
      </c>
      <c r="H62" s="3">
        <v>721.3</v>
      </c>
      <c r="I62" s="3">
        <v>721.3</v>
      </c>
      <c r="J62" s="3">
        <v>721.3</v>
      </c>
      <c r="K62" s="3">
        <v>706.9</v>
      </c>
      <c r="L62" s="3">
        <v>707.2</v>
      </c>
    </row>
    <row r="63" spans="1:12" ht="12.75">
      <c r="A63" s="34"/>
      <c r="B63" s="6" t="s">
        <v>41</v>
      </c>
      <c r="C63" s="6" t="s">
        <v>106</v>
      </c>
      <c r="D63" s="6" t="s">
        <v>50</v>
      </c>
      <c r="E63" s="6" t="s">
        <v>111</v>
      </c>
      <c r="F63" s="6" t="s">
        <v>109</v>
      </c>
      <c r="G63" s="3">
        <v>2765.4</v>
      </c>
      <c r="H63" s="3">
        <v>2354.4</v>
      </c>
      <c r="I63" s="3">
        <v>2765.4</v>
      </c>
      <c r="J63" s="3">
        <v>2765.4</v>
      </c>
      <c r="K63" s="3">
        <v>2710.1</v>
      </c>
      <c r="L63" s="3">
        <v>2711.5</v>
      </c>
    </row>
    <row r="64" spans="1:12" ht="12.75">
      <c r="A64" s="34"/>
      <c r="B64" s="6" t="s">
        <v>41</v>
      </c>
      <c r="C64" s="6" t="s">
        <v>106</v>
      </c>
      <c r="D64" s="6" t="s">
        <v>113</v>
      </c>
      <c r="E64" s="6" t="s">
        <v>127</v>
      </c>
      <c r="F64" s="6" t="s">
        <v>109</v>
      </c>
      <c r="G64" s="3">
        <v>0</v>
      </c>
      <c r="H64" s="3">
        <v>3400</v>
      </c>
      <c r="I64" s="3">
        <v>0</v>
      </c>
      <c r="J64" s="3">
        <v>0</v>
      </c>
      <c r="K64" s="3">
        <v>0</v>
      </c>
      <c r="L64" s="3">
        <v>0</v>
      </c>
    </row>
    <row r="65" spans="1:12" ht="12.75">
      <c r="A65" s="34"/>
      <c r="B65" s="6" t="s">
        <v>41</v>
      </c>
      <c r="C65" s="6" t="s">
        <v>106</v>
      </c>
      <c r="D65" s="6" t="s">
        <v>113</v>
      </c>
      <c r="E65" s="6" t="s">
        <v>110</v>
      </c>
      <c r="F65" s="6" t="s">
        <v>109</v>
      </c>
      <c r="G65" s="3">
        <v>306346.4</v>
      </c>
      <c r="H65" s="3">
        <v>263748.2</v>
      </c>
      <c r="I65" s="3">
        <v>306346.4</v>
      </c>
      <c r="J65" s="3">
        <v>306346.4</v>
      </c>
      <c r="K65" s="3">
        <v>300219.5</v>
      </c>
      <c r="L65" s="3">
        <v>300374.2</v>
      </c>
    </row>
    <row r="66" spans="1:12" ht="12.75">
      <c r="A66" s="35"/>
      <c r="B66" s="6" t="s">
        <v>41</v>
      </c>
      <c r="C66" s="6" t="s">
        <v>106</v>
      </c>
      <c r="D66" s="6" t="s">
        <v>113</v>
      </c>
      <c r="E66" s="6" t="s">
        <v>111</v>
      </c>
      <c r="F66" s="6" t="s">
        <v>109</v>
      </c>
      <c r="G66" s="3">
        <v>5222.3</v>
      </c>
      <c r="H66" s="3">
        <v>3442.6</v>
      </c>
      <c r="I66" s="3">
        <v>5222.3</v>
      </c>
      <c r="J66" s="3">
        <v>5222.3</v>
      </c>
      <c r="K66" s="3">
        <v>5117.9</v>
      </c>
      <c r="L66" s="3">
        <v>5120.5</v>
      </c>
    </row>
    <row r="67" spans="1:12" ht="24.75" customHeight="1">
      <c r="A67" s="4" t="s">
        <v>22</v>
      </c>
      <c r="B67" s="6" t="s">
        <v>41</v>
      </c>
      <c r="C67" s="7" t="s">
        <v>164</v>
      </c>
      <c r="D67" s="7" t="s">
        <v>164</v>
      </c>
      <c r="E67" s="7" t="s">
        <v>164</v>
      </c>
      <c r="F67" s="6" t="s">
        <v>164</v>
      </c>
      <c r="G67" s="3">
        <f>G68+G69+G73+G77+G83+G84+G85+G92</f>
        <v>15857549.799999999</v>
      </c>
      <c r="H67" s="3">
        <f aca="true" t="shared" si="9" ref="H67:L67">H68+H69+H73+H77+H83+H84+H85+H92</f>
        <v>56357098.27</v>
      </c>
      <c r="I67" s="3">
        <f t="shared" si="9"/>
        <v>3439432.8</v>
      </c>
      <c r="J67" s="3">
        <f t="shared" si="9"/>
        <v>17835017.5</v>
      </c>
      <c r="K67" s="3">
        <f t="shared" si="9"/>
        <v>5303888.2</v>
      </c>
      <c r="L67" s="3">
        <f t="shared" si="9"/>
        <v>5314100.100000001</v>
      </c>
    </row>
    <row r="68" spans="1:12" ht="15.75" customHeight="1">
      <c r="A68" s="4" t="s">
        <v>58</v>
      </c>
      <c r="B68" s="6" t="s">
        <v>41</v>
      </c>
      <c r="C68" s="6" t="s">
        <v>106</v>
      </c>
      <c r="D68" s="6" t="s">
        <v>43</v>
      </c>
      <c r="E68" s="6" t="s">
        <v>136</v>
      </c>
      <c r="F68" s="6" t="s">
        <v>108</v>
      </c>
      <c r="G68" s="3">
        <v>10000000</v>
      </c>
      <c r="H68" s="3">
        <v>50000000</v>
      </c>
      <c r="I68" s="3">
        <v>0</v>
      </c>
      <c r="J68" s="3">
        <v>10000000</v>
      </c>
      <c r="K68" s="3">
        <v>0</v>
      </c>
      <c r="L68" s="3">
        <v>0</v>
      </c>
    </row>
    <row r="69" spans="1:12" ht="12.75">
      <c r="A69" s="33" t="s">
        <v>59</v>
      </c>
      <c r="B69" s="6" t="s">
        <v>41</v>
      </c>
      <c r="C69" s="7" t="s">
        <v>164</v>
      </c>
      <c r="D69" s="7" t="s">
        <v>164</v>
      </c>
      <c r="E69" s="7" t="s">
        <v>164</v>
      </c>
      <c r="F69" s="6" t="s">
        <v>164</v>
      </c>
      <c r="G69" s="3">
        <f>SUM(G70:G72)</f>
        <v>242448.6</v>
      </c>
      <c r="H69" s="3">
        <f aca="true" t="shared" si="10" ref="H69:L69">SUM(H70:H72)</f>
        <v>606779.77</v>
      </c>
      <c r="I69" s="3">
        <f t="shared" si="10"/>
        <v>247836.09999999998</v>
      </c>
      <c r="J69" s="3">
        <f t="shared" si="10"/>
        <v>430582</v>
      </c>
      <c r="K69" s="3">
        <f t="shared" si="10"/>
        <v>435792</v>
      </c>
      <c r="L69" s="3">
        <f t="shared" si="10"/>
        <v>429946</v>
      </c>
    </row>
    <row r="70" spans="1:12" ht="12.75">
      <c r="A70" s="34"/>
      <c r="B70" s="6" t="s">
        <v>41</v>
      </c>
      <c r="C70" s="6" t="s">
        <v>106</v>
      </c>
      <c r="D70" s="6" t="s">
        <v>139</v>
      </c>
      <c r="E70" s="3" t="s">
        <v>138</v>
      </c>
      <c r="F70" s="3" t="s">
        <v>109</v>
      </c>
      <c r="G70" s="3">
        <v>222212.1</v>
      </c>
      <c r="H70" s="3">
        <v>499591.2</v>
      </c>
      <c r="I70" s="3">
        <v>227564.3</v>
      </c>
      <c r="J70" s="3">
        <v>398016.7</v>
      </c>
      <c r="K70" s="3">
        <v>402348.1</v>
      </c>
      <c r="L70" s="3">
        <v>395907.9</v>
      </c>
    </row>
    <row r="71" spans="1:12" ht="12.75">
      <c r="A71" s="34"/>
      <c r="B71" s="6" t="s">
        <v>41</v>
      </c>
      <c r="C71" s="6" t="s">
        <v>106</v>
      </c>
      <c r="D71" s="6" t="s">
        <v>139</v>
      </c>
      <c r="E71" s="3" t="s">
        <v>140</v>
      </c>
      <c r="F71" s="13" t="s">
        <v>119</v>
      </c>
      <c r="G71" s="3">
        <v>20236.5</v>
      </c>
      <c r="H71" s="3">
        <v>20236.5</v>
      </c>
      <c r="I71" s="3">
        <v>20271.8</v>
      </c>
      <c r="J71" s="3">
        <v>32565.3</v>
      </c>
      <c r="K71" s="3">
        <v>33443.9</v>
      </c>
      <c r="L71" s="3">
        <v>34038.1</v>
      </c>
    </row>
    <row r="72" spans="1:12" ht="12.75">
      <c r="A72" s="35"/>
      <c r="B72" s="6" t="s">
        <v>41</v>
      </c>
      <c r="C72" s="6" t="s">
        <v>134</v>
      </c>
      <c r="D72" s="6" t="s">
        <v>135</v>
      </c>
      <c r="E72" s="3" t="s">
        <v>152</v>
      </c>
      <c r="F72" s="3" t="s">
        <v>108</v>
      </c>
      <c r="G72" s="3">
        <v>0</v>
      </c>
      <c r="H72" s="3">
        <v>86952.07</v>
      </c>
      <c r="I72" s="3">
        <v>0</v>
      </c>
      <c r="J72" s="3">
        <v>0</v>
      </c>
      <c r="K72" s="3">
        <v>0</v>
      </c>
      <c r="L72" s="3">
        <v>0</v>
      </c>
    </row>
    <row r="73" spans="1:12" ht="12.75">
      <c r="A73" s="33" t="s">
        <v>60</v>
      </c>
      <c r="B73" s="6" t="s">
        <v>41</v>
      </c>
      <c r="C73" s="7" t="s">
        <v>164</v>
      </c>
      <c r="D73" s="7" t="s">
        <v>164</v>
      </c>
      <c r="E73" s="7" t="s">
        <v>164</v>
      </c>
      <c r="F73" s="6" t="s">
        <v>164</v>
      </c>
      <c r="G73" s="3">
        <f>SUM(G74:G76)</f>
        <v>1928042.7</v>
      </c>
      <c r="H73" s="3">
        <f>SUM(H74:H76)</f>
        <v>2067520.9000000001</v>
      </c>
      <c r="I73" s="3">
        <f aca="true" t="shared" si="11" ref="I73:L73">SUM(I74:I76)</f>
        <v>1967608.9</v>
      </c>
      <c r="J73" s="3">
        <f t="shared" si="11"/>
        <v>4088761</v>
      </c>
      <c r="K73" s="3">
        <f t="shared" si="11"/>
        <v>3966366.4000000004</v>
      </c>
      <c r="L73" s="3">
        <f t="shared" si="11"/>
        <v>4083496.8000000003</v>
      </c>
    </row>
    <row r="74" spans="1:12" ht="12.75">
      <c r="A74" s="34"/>
      <c r="B74" s="6" t="s">
        <v>41</v>
      </c>
      <c r="C74" s="6" t="s">
        <v>106</v>
      </c>
      <c r="D74" s="6" t="s">
        <v>139</v>
      </c>
      <c r="E74" s="3" t="s">
        <v>140</v>
      </c>
      <c r="F74" s="3" t="s">
        <v>119</v>
      </c>
      <c r="G74" s="3">
        <v>117401.8</v>
      </c>
      <c r="H74" s="3">
        <v>117401.8</v>
      </c>
      <c r="I74" s="3">
        <v>117867.2</v>
      </c>
      <c r="J74" s="3">
        <v>59867.2</v>
      </c>
      <c r="K74" s="3">
        <v>59867.2</v>
      </c>
      <c r="L74" s="3">
        <v>59867.2</v>
      </c>
    </row>
    <row r="75" spans="1:12" ht="12.75">
      <c r="A75" s="34"/>
      <c r="B75" s="6" t="s">
        <v>41</v>
      </c>
      <c r="C75" s="6" t="s">
        <v>106</v>
      </c>
      <c r="D75" s="6" t="s">
        <v>139</v>
      </c>
      <c r="E75" s="13" t="s">
        <v>138</v>
      </c>
      <c r="F75" s="13" t="s">
        <v>109</v>
      </c>
      <c r="G75" s="3">
        <v>1754619.4</v>
      </c>
      <c r="H75" s="3">
        <v>1894097.6</v>
      </c>
      <c r="I75" s="3">
        <v>1793720.2</v>
      </c>
      <c r="J75" s="3">
        <v>4000872.3</v>
      </c>
      <c r="K75" s="3">
        <v>3878477.7</v>
      </c>
      <c r="L75" s="3">
        <v>3995608.1</v>
      </c>
    </row>
    <row r="76" spans="1:12" ht="12.75">
      <c r="A76" s="35"/>
      <c r="B76" s="6" t="s">
        <v>41</v>
      </c>
      <c r="C76" s="6" t="s">
        <v>106</v>
      </c>
      <c r="D76" s="6" t="s">
        <v>42</v>
      </c>
      <c r="E76" s="3" t="s">
        <v>151</v>
      </c>
      <c r="F76" s="3" t="s">
        <v>109</v>
      </c>
      <c r="G76" s="3">
        <v>56021.5</v>
      </c>
      <c r="H76" s="3">
        <v>56021.5</v>
      </c>
      <c r="I76" s="3">
        <v>56021.5</v>
      </c>
      <c r="J76" s="3">
        <v>28021.5</v>
      </c>
      <c r="K76" s="3">
        <v>28021.5</v>
      </c>
      <c r="L76" s="3">
        <v>28021.5</v>
      </c>
    </row>
    <row r="77" spans="1:12" ht="12.75">
      <c r="A77" s="33" t="s">
        <v>61</v>
      </c>
      <c r="B77" s="6" t="s">
        <v>41</v>
      </c>
      <c r="C77" s="7" t="s">
        <v>164</v>
      </c>
      <c r="D77" s="7" t="s">
        <v>164</v>
      </c>
      <c r="E77" s="7" t="s">
        <v>164</v>
      </c>
      <c r="F77" s="6" t="s">
        <v>164</v>
      </c>
      <c r="G77" s="3">
        <f>SUM(G78:G82)</f>
        <v>398848.5</v>
      </c>
      <c r="H77" s="3">
        <f>SUM(H78:H82)</f>
        <v>393907.19999999995</v>
      </c>
      <c r="I77" s="3">
        <f aca="true" t="shared" si="12" ref="I77:L77">SUM(I78:I82)</f>
        <v>394637.8</v>
      </c>
      <c r="J77" s="3">
        <f t="shared" si="12"/>
        <v>600055</v>
      </c>
      <c r="K77" s="3">
        <f t="shared" si="12"/>
        <v>600182.7</v>
      </c>
      <c r="L77" s="3">
        <f t="shared" si="12"/>
        <v>600393.1</v>
      </c>
    </row>
    <row r="78" spans="1:12" ht="12.75">
      <c r="A78" s="34"/>
      <c r="B78" s="6" t="s">
        <v>41</v>
      </c>
      <c r="C78" s="6" t="s">
        <v>106</v>
      </c>
      <c r="D78" s="6" t="s">
        <v>139</v>
      </c>
      <c r="E78" s="3" t="s">
        <v>141</v>
      </c>
      <c r="F78" s="3" t="s">
        <v>142</v>
      </c>
      <c r="G78" s="3">
        <v>144</v>
      </c>
      <c r="H78" s="3">
        <v>193</v>
      </c>
      <c r="I78" s="3">
        <v>151.6</v>
      </c>
      <c r="J78" s="3">
        <v>166.6</v>
      </c>
      <c r="K78" s="3">
        <v>170.6</v>
      </c>
      <c r="L78" s="3">
        <v>174.2</v>
      </c>
    </row>
    <row r="79" spans="1:12" ht="12.75">
      <c r="A79" s="34"/>
      <c r="B79" s="6" t="s">
        <v>41</v>
      </c>
      <c r="C79" s="6" t="s">
        <v>106</v>
      </c>
      <c r="D79" s="6" t="s">
        <v>139</v>
      </c>
      <c r="E79" s="3" t="s">
        <v>141</v>
      </c>
      <c r="F79" s="3" t="s">
        <v>114</v>
      </c>
      <c r="G79" s="3">
        <v>4160.7</v>
      </c>
      <c r="H79" s="3">
        <v>4038.9</v>
      </c>
      <c r="I79" s="3">
        <v>4388.4</v>
      </c>
      <c r="J79" s="3">
        <v>4388.4</v>
      </c>
      <c r="K79" s="3">
        <v>4512.1</v>
      </c>
      <c r="L79" s="3">
        <v>4718.9</v>
      </c>
    </row>
    <row r="80" spans="1:12" ht="12.75">
      <c r="A80" s="34"/>
      <c r="B80" s="6" t="s">
        <v>41</v>
      </c>
      <c r="C80" s="6" t="s">
        <v>106</v>
      </c>
      <c r="D80" s="6" t="s">
        <v>106</v>
      </c>
      <c r="E80" s="3" t="s">
        <v>146</v>
      </c>
      <c r="F80" s="3" t="s">
        <v>108</v>
      </c>
      <c r="G80" s="3">
        <v>47500</v>
      </c>
      <c r="H80" s="3">
        <v>47500</v>
      </c>
      <c r="I80" s="3">
        <v>47500</v>
      </c>
      <c r="J80" s="3">
        <v>47500</v>
      </c>
      <c r="K80" s="3">
        <v>47500</v>
      </c>
      <c r="L80" s="3">
        <v>47500</v>
      </c>
    </row>
    <row r="81" spans="1:12" ht="12.75">
      <c r="A81" s="34"/>
      <c r="B81" s="6" t="s">
        <v>41</v>
      </c>
      <c r="C81" s="6" t="s">
        <v>106</v>
      </c>
      <c r="D81" s="6" t="s">
        <v>42</v>
      </c>
      <c r="E81" s="3" t="s">
        <v>148</v>
      </c>
      <c r="F81" s="3" t="s">
        <v>114</v>
      </c>
      <c r="G81" s="3">
        <v>149043.8</v>
      </c>
      <c r="H81" s="3">
        <v>144175.3</v>
      </c>
      <c r="I81" s="3">
        <v>144597.8</v>
      </c>
      <c r="J81" s="3">
        <v>350000</v>
      </c>
      <c r="K81" s="3">
        <v>350000</v>
      </c>
      <c r="L81" s="3">
        <v>350000</v>
      </c>
    </row>
    <row r="82" spans="1:12" ht="12.75">
      <c r="A82" s="35"/>
      <c r="B82" s="6" t="s">
        <v>41</v>
      </c>
      <c r="C82" s="6" t="s">
        <v>106</v>
      </c>
      <c r="D82" s="6" t="s">
        <v>42</v>
      </c>
      <c r="E82" s="3" t="s">
        <v>149</v>
      </c>
      <c r="F82" s="3" t="s">
        <v>115</v>
      </c>
      <c r="G82" s="3">
        <v>198000</v>
      </c>
      <c r="H82" s="3">
        <v>198000</v>
      </c>
      <c r="I82" s="3">
        <v>198000</v>
      </c>
      <c r="J82" s="3">
        <v>198000</v>
      </c>
      <c r="K82" s="3">
        <v>198000</v>
      </c>
      <c r="L82" s="3">
        <v>198000</v>
      </c>
    </row>
    <row r="83" spans="1:12" ht="38.25">
      <c r="A83" s="4" t="s">
        <v>62</v>
      </c>
      <c r="B83" s="6" t="s">
        <v>41</v>
      </c>
      <c r="C83" s="6" t="s">
        <v>106</v>
      </c>
      <c r="D83" s="6" t="s">
        <v>139</v>
      </c>
      <c r="E83" s="3" t="s">
        <v>144</v>
      </c>
      <c r="F83" s="3" t="s">
        <v>108</v>
      </c>
      <c r="G83" s="3">
        <v>1800000</v>
      </c>
      <c r="H83" s="3">
        <v>1799999.9</v>
      </c>
      <c r="I83" s="3">
        <v>0</v>
      </c>
      <c r="J83" s="3">
        <v>1800000</v>
      </c>
      <c r="K83" s="3">
        <v>0</v>
      </c>
      <c r="L83" s="3">
        <v>0</v>
      </c>
    </row>
    <row r="84" spans="1:12" ht="26.25" customHeight="1">
      <c r="A84" s="4" t="s">
        <v>63</v>
      </c>
      <c r="B84" s="6" t="s">
        <v>41</v>
      </c>
      <c r="C84" s="6" t="s">
        <v>106</v>
      </c>
      <c r="D84" s="6" t="s">
        <v>139</v>
      </c>
      <c r="E84" s="3" t="s">
        <v>143</v>
      </c>
      <c r="F84" s="3" t="s">
        <v>108</v>
      </c>
      <c r="G84" s="3">
        <v>200000</v>
      </c>
      <c r="H84" s="3">
        <v>200000</v>
      </c>
      <c r="I84" s="3">
        <v>200000</v>
      </c>
      <c r="J84" s="3">
        <v>200000</v>
      </c>
      <c r="K84" s="3">
        <v>200000</v>
      </c>
      <c r="L84" s="3">
        <v>200000</v>
      </c>
    </row>
    <row r="85" spans="1:12" ht="12.75">
      <c r="A85" s="33" t="s">
        <v>64</v>
      </c>
      <c r="B85" s="6" t="s">
        <v>41</v>
      </c>
      <c r="C85" s="7" t="s">
        <v>164</v>
      </c>
      <c r="D85" s="7" t="s">
        <v>164</v>
      </c>
      <c r="E85" s="7" t="s">
        <v>164</v>
      </c>
      <c r="F85" s="6" t="s">
        <v>164</v>
      </c>
      <c r="G85" s="3">
        <f>SUM(G86:G91)</f>
        <v>1288210</v>
      </c>
      <c r="H85" s="3">
        <f>SUM(H86:H91)</f>
        <v>1288210</v>
      </c>
      <c r="I85" s="3">
        <f aca="true" t="shared" si="13" ref="I85:L85">SUM(I86:I91)</f>
        <v>629350</v>
      </c>
      <c r="J85" s="3">
        <f t="shared" si="13"/>
        <v>715350</v>
      </c>
      <c r="K85" s="3">
        <f t="shared" si="13"/>
        <v>101283</v>
      </c>
      <c r="L85" s="3">
        <f t="shared" si="13"/>
        <v>0</v>
      </c>
    </row>
    <row r="86" spans="1:12" ht="12.75">
      <c r="A86" s="34"/>
      <c r="B86" s="6" t="s">
        <v>41</v>
      </c>
      <c r="C86" s="6" t="s">
        <v>106</v>
      </c>
      <c r="D86" s="6" t="s">
        <v>43</v>
      </c>
      <c r="E86" s="6" t="s">
        <v>137</v>
      </c>
      <c r="F86" s="6" t="s">
        <v>108</v>
      </c>
      <c r="G86" s="3">
        <v>234280</v>
      </c>
      <c r="H86" s="3">
        <v>349390</v>
      </c>
      <c r="I86" s="3">
        <v>101150</v>
      </c>
      <c r="J86" s="3">
        <v>101150</v>
      </c>
      <c r="K86" s="3">
        <v>0</v>
      </c>
      <c r="L86" s="3">
        <v>0</v>
      </c>
    </row>
    <row r="87" spans="1:12" ht="12.75">
      <c r="A87" s="34"/>
      <c r="B87" s="6" t="s">
        <v>41</v>
      </c>
      <c r="C87" s="6" t="s">
        <v>106</v>
      </c>
      <c r="D87" s="6" t="s">
        <v>139</v>
      </c>
      <c r="E87" s="6" t="s">
        <v>137</v>
      </c>
      <c r="F87" s="6" t="s">
        <v>108</v>
      </c>
      <c r="G87" s="3">
        <v>1028680</v>
      </c>
      <c r="H87" s="3">
        <v>925320</v>
      </c>
      <c r="I87" s="3">
        <v>516450</v>
      </c>
      <c r="J87" s="3">
        <v>516450</v>
      </c>
      <c r="K87" s="3">
        <v>101283</v>
      </c>
      <c r="L87" s="3">
        <v>0</v>
      </c>
    </row>
    <row r="88" spans="1:12" ht="12.75">
      <c r="A88" s="34"/>
      <c r="B88" s="6" t="s">
        <v>41</v>
      </c>
      <c r="C88" s="6" t="s">
        <v>106</v>
      </c>
      <c r="D88" s="6" t="s">
        <v>106</v>
      </c>
      <c r="E88" s="6" t="s">
        <v>150</v>
      </c>
      <c r="F88" s="6" t="s">
        <v>104</v>
      </c>
      <c r="G88" s="3">
        <v>0</v>
      </c>
      <c r="H88" s="3">
        <v>0</v>
      </c>
      <c r="I88" s="3">
        <v>0</v>
      </c>
      <c r="J88" s="3">
        <v>86000</v>
      </c>
      <c r="K88" s="3">
        <v>0</v>
      </c>
      <c r="L88" s="3">
        <v>0</v>
      </c>
    </row>
    <row r="89" spans="1:12" ht="12.75">
      <c r="A89" s="34"/>
      <c r="B89" s="6" t="s">
        <v>41</v>
      </c>
      <c r="C89" s="6" t="s">
        <v>106</v>
      </c>
      <c r="D89" s="6" t="s">
        <v>106</v>
      </c>
      <c r="E89" s="6" t="s">
        <v>147</v>
      </c>
      <c r="F89" s="6" t="s">
        <v>108</v>
      </c>
      <c r="G89" s="3">
        <v>4500</v>
      </c>
      <c r="H89" s="3">
        <v>4500</v>
      </c>
      <c r="I89" s="3">
        <v>0</v>
      </c>
      <c r="J89" s="3">
        <v>0</v>
      </c>
      <c r="K89" s="3">
        <v>0</v>
      </c>
      <c r="L89" s="3">
        <v>0</v>
      </c>
    </row>
    <row r="90" spans="1:12" ht="12.75">
      <c r="A90" s="34"/>
      <c r="B90" s="6" t="s">
        <v>41</v>
      </c>
      <c r="C90" s="6" t="s">
        <v>106</v>
      </c>
      <c r="D90" s="6" t="s">
        <v>106</v>
      </c>
      <c r="E90" s="6" t="s">
        <v>137</v>
      </c>
      <c r="F90" s="6" t="s">
        <v>108</v>
      </c>
      <c r="G90" s="3">
        <v>11750</v>
      </c>
      <c r="H90" s="3">
        <v>0</v>
      </c>
      <c r="I90" s="3">
        <v>11750</v>
      </c>
      <c r="J90" s="3">
        <v>11750</v>
      </c>
      <c r="K90" s="3">
        <v>0</v>
      </c>
      <c r="L90" s="3">
        <v>0</v>
      </c>
    </row>
    <row r="91" spans="1:12" ht="12.75">
      <c r="A91" s="35"/>
      <c r="B91" s="6" t="s">
        <v>41</v>
      </c>
      <c r="C91" s="6" t="s">
        <v>106</v>
      </c>
      <c r="D91" s="6" t="s">
        <v>42</v>
      </c>
      <c r="E91" s="6" t="s">
        <v>147</v>
      </c>
      <c r="F91" s="6" t="s">
        <v>108</v>
      </c>
      <c r="G91" s="3">
        <v>9000</v>
      </c>
      <c r="H91" s="3">
        <v>9000</v>
      </c>
      <c r="I91" s="3">
        <v>0</v>
      </c>
      <c r="J91" s="3">
        <v>0</v>
      </c>
      <c r="K91" s="3">
        <v>0</v>
      </c>
      <c r="L91" s="3">
        <v>0</v>
      </c>
    </row>
    <row r="92" spans="1:12" ht="25.5">
      <c r="A92" s="4" t="s">
        <v>65</v>
      </c>
      <c r="B92" s="6" t="s">
        <v>41</v>
      </c>
      <c r="C92" s="6" t="s">
        <v>106</v>
      </c>
      <c r="D92" s="6" t="s">
        <v>139</v>
      </c>
      <c r="E92" s="6" t="s">
        <v>145</v>
      </c>
      <c r="F92" s="6" t="s">
        <v>109</v>
      </c>
      <c r="G92" s="3">
        <v>0</v>
      </c>
      <c r="H92" s="3">
        <v>680.5</v>
      </c>
      <c r="I92" s="3">
        <v>0</v>
      </c>
      <c r="J92" s="3">
        <v>269.5</v>
      </c>
      <c r="K92" s="3">
        <v>264.1</v>
      </c>
      <c r="L92" s="3">
        <v>264.2</v>
      </c>
    </row>
    <row r="93" spans="1:12" ht="63.75">
      <c r="A93" s="1" t="s">
        <v>217</v>
      </c>
      <c r="B93" s="6" t="s">
        <v>41</v>
      </c>
      <c r="C93" s="7" t="s">
        <v>164</v>
      </c>
      <c r="D93" s="7" t="s">
        <v>164</v>
      </c>
      <c r="E93" s="7" t="s">
        <v>164</v>
      </c>
      <c r="F93" s="6" t="s">
        <v>164</v>
      </c>
      <c r="G93" s="3">
        <f>G94+G97+G98+G99+G100</f>
        <v>1170526.8</v>
      </c>
      <c r="H93" s="3">
        <f aca="true" t="shared" si="14" ref="H93:L93">H94+H97+H98+H99+H100</f>
        <v>1180569.4500000002</v>
      </c>
      <c r="I93" s="3">
        <f t="shared" si="14"/>
        <v>1188090.3</v>
      </c>
      <c r="J93" s="3">
        <f t="shared" si="14"/>
        <v>1238615.1</v>
      </c>
      <c r="K93" s="3">
        <f t="shared" si="14"/>
        <v>17695788.5</v>
      </c>
      <c r="L93" s="3">
        <f t="shared" si="14"/>
        <v>18843322.3</v>
      </c>
    </row>
    <row r="94" spans="1:12" ht="12.75">
      <c r="A94" s="33" t="s">
        <v>67</v>
      </c>
      <c r="B94" s="6" t="s">
        <v>41</v>
      </c>
      <c r="C94" s="7" t="s">
        <v>164</v>
      </c>
      <c r="D94" s="7" t="s">
        <v>164</v>
      </c>
      <c r="E94" s="7" t="s">
        <v>164</v>
      </c>
      <c r="F94" s="6" t="s">
        <v>164</v>
      </c>
      <c r="G94" s="3">
        <f>SUM(G95:G96)</f>
        <v>603661.8</v>
      </c>
      <c r="H94" s="3">
        <f aca="true" t="shared" si="15" ref="H94:L94">SUM(H95:H96)</f>
        <v>615027.6</v>
      </c>
      <c r="I94" s="3">
        <f t="shared" si="15"/>
        <v>621225.3</v>
      </c>
      <c r="J94" s="3">
        <f t="shared" si="15"/>
        <v>671750.1</v>
      </c>
      <c r="K94" s="3">
        <f t="shared" si="15"/>
        <v>632852.8</v>
      </c>
      <c r="L94" s="3">
        <f t="shared" si="15"/>
        <v>603360.2</v>
      </c>
    </row>
    <row r="95" spans="1:12" ht="12.75">
      <c r="A95" s="34"/>
      <c r="B95" s="6" t="s">
        <v>41</v>
      </c>
      <c r="C95" s="6" t="s">
        <v>106</v>
      </c>
      <c r="D95" s="6" t="s">
        <v>129</v>
      </c>
      <c r="E95" s="6" t="s">
        <v>153</v>
      </c>
      <c r="F95" s="6" t="s">
        <v>109</v>
      </c>
      <c r="G95" s="3">
        <v>288242.8</v>
      </c>
      <c r="H95" s="3">
        <v>301895.3</v>
      </c>
      <c r="I95" s="3">
        <v>297975.6</v>
      </c>
      <c r="J95" s="3">
        <v>301322</v>
      </c>
      <c r="K95" s="3">
        <v>305133.8</v>
      </c>
      <c r="L95" s="3">
        <v>283862.3</v>
      </c>
    </row>
    <row r="96" spans="1:12" ht="12.75">
      <c r="A96" s="35"/>
      <c r="B96" s="6" t="s">
        <v>41</v>
      </c>
      <c r="C96" s="6" t="s">
        <v>106</v>
      </c>
      <c r="D96" s="6" t="s">
        <v>42</v>
      </c>
      <c r="E96" s="6" t="s">
        <v>153</v>
      </c>
      <c r="F96" s="6" t="s">
        <v>109</v>
      </c>
      <c r="G96" s="3">
        <v>315419</v>
      </c>
      <c r="H96" s="3">
        <v>313132.3</v>
      </c>
      <c r="I96" s="3">
        <v>323249.7</v>
      </c>
      <c r="J96" s="3">
        <v>370428.1</v>
      </c>
      <c r="K96" s="3">
        <v>327719</v>
      </c>
      <c r="L96" s="3">
        <v>319497.9</v>
      </c>
    </row>
    <row r="97" spans="1:12" ht="38.25">
      <c r="A97" s="4" t="s">
        <v>66</v>
      </c>
      <c r="B97" s="6" t="s">
        <v>41</v>
      </c>
      <c r="C97" s="6" t="s">
        <v>106</v>
      </c>
      <c r="D97" s="6" t="s">
        <v>42</v>
      </c>
      <c r="E97" s="6" t="s">
        <v>154</v>
      </c>
      <c r="F97" s="6" t="s">
        <v>114</v>
      </c>
      <c r="G97" s="3">
        <v>90250</v>
      </c>
      <c r="H97" s="3">
        <v>88943</v>
      </c>
      <c r="I97" s="3">
        <v>90250</v>
      </c>
      <c r="J97" s="3">
        <v>90250</v>
      </c>
      <c r="K97" s="3">
        <v>88445</v>
      </c>
      <c r="L97" s="3">
        <v>88490.6</v>
      </c>
    </row>
    <row r="98" spans="1:12" ht="38.25">
      <c r="A98" s="4" t="s">
        <v>68</v>
      </c>
      <c r="B98" s="6" t="s">
        <v>41</v>
      </c>
      <c r="C98" s="6" t="s">
        <v>106</v>
      </c>
      <c r="D98" s="6" t="s">
        <v>42</v>
      </c>
      <c r="E98" s="6" t="s">
        <v>156</v>
      </c>
      <c r="F98" s="6" t="s">
        <v>109</v>
      </c>
      <c r="G98" s="3">
        <v>475000</v>
      </c>
      <c r="H98" s="3">
        <v>475000</v>
      </c>
      <c r="I98" s="3">
        <v>475000</v>
      </c>
      <c r="J98" s="3">
        <v>475000</v>
      </c>
      <c r="K98" s="3">
        <v>475000</v>
      </c>
      <c r="L98" s="3">
        <v>475000</v>
      </c>
    </row>
    <row r="99" spans="1:12" ht="38.25">
      <c r="A99" s="4" t="s">
        <v>69</v>
      </c>
      <c r="B99" s="6" t="s">
        <v>41</v>
      </c>
      <c r="C99" s="6" t="s">
        <v>106</v>
      </c>
      <c r="D99" s="6" t="s">
        <v>42</v>
      </c>
      <c r="E99" s="6" t="s">
        <v>157</v>
      </c>
      <c r="F99" s="6" t="s">
        <v>119</v>
      </c>
      <c r="G99" s="3">
        <v>0</v>
      </c>
      <c r="H99" s="3">
        <v>0</v>
      </c>
      <c r="I99" s="3">
        <v>0</v>
      </c>
      <c r="J99" s="3">
        <v>0</v>
      </c>
      <c r="K99" s="3">
        <v>16497908</v>
      </c>
      <c r="L99" s="3">
        <v>17674888</v>
      </c>
    </row>
    <row r="100" spans="1:12" ht="51">
      <c r="A100" s="4" t="s">
        <v>70</v>
      </c>
      <c r="B100" s="6" t="s">
        <v>41</v>
      </c>
      <c r="C100" s="6" t="s">
        <v>106</v>
      </c>
      <c r="D100" s="6" t="s">
        <v>42</v>
      </c>
      <c r="E100" s="6" t="s">
        <v>155</v>
      </c>
      <c r="F100" s="6" t="s">
        <v>114</v>
      </c>
      <c r="G100" s="3">
        <v>1615</v>
      </c>
      <c r="H100" s="3">
        <v>1598.85</v>
      </c>
      <c r="I100" s="3">
        <v>1615</v>
      </c>
      <c r="J100" s="3">
        <v>1615</v>
      </c>
      <c r="K100" s="3">
        <v>1582.7</v>
      </c>
      <c r="L100" s="3">
        <v>1583.5</v>
      </c>
    </row>
    <row r="101" spans="1:12" ht="12.75">
      <c r="A101" s="33" t="s">
        <v>24</v>
      </c>
      <c r="B101" s="6" t="str">
        <f>B102</f>
        <v>074</v>
      </c>
      <c r="C101" s="7" t="s">
        <v>164</v>
      </c>
      <c r="D101" s="7" t="s">
        <v>164</v>
      </c>
      <c r="E101" s="7" t="s">
        <v>164</v>
      </c>
      <c r="F101" s="6" t="s">
        <v>164</v>
      </c>
      <c r="G101" s="3">
        <f>SUM(G102:G110)</f>
        <v>12004654.7</v>
      </c>
      <c r="H101" s="3">
        <f aca="true" t="shared" si="16" ref="H101:L101">SUM(H102:H110)</f>
        <v>11946152.6</v>
      </c>
      <c r="I101" s="3">
        <f t="shared" si="16"/>
        <v>11833977.199999997</v>
      </c>
      <c r="J101" s="3">
        <f t="shared" si="16"/>
        <v>12808977.199999997</v>
      </c>
      <c r="K101" s="3">
        <f t="shared" si="16"/>
        <v>0</v>
      </c>
      <c r="L101" s="3">
        <f t="shared" si="16"/>
        <v>0</v>
      </c>
    </row>
    <row r="102" spans="1:12" ht="12.75">
      <c r="A102" s="34"/>
      <c r="B102" s="6" t="s">
        <v>41</v>
      </c>
      <c r="C102" s="6" t="s">
        <v>105</v>
      </c>
      <c r="D102" s="6" t="s">
        <v>43</v>
      </c>
      <c r="E102" s="6" t="s">
        <v>158</v>
      </c>
      <c r="F102" s="6" t="s">
        <v>104</v>
      </c>
      <c r="G102" s="3">
        <v>3773498.3</v>
      </c>
      <c r="H102" s="3">
        <v>2026424.3</v>
      </c>
      <c r="I102" s="3">
        <v>3272848.1</v>
      </c>
      <c r="J102" s="3">
        <v>3272848.1</v>
      </c>
      <c r="K102" s="3">
        <v>0</v>
      </c>
      <c r="L102" s="3">
        <v>0</v>
      </c>
    </row>
    <row r="103" spans="1:12" ht="12.75">
      <c r="A103" s="34"/>
      <c r="B103" s="6" t="s">
        <v>41</v>
      </c>
      <c r="C103" s="6" t="s">
        <v>106</v>
      </c>
      <c r="D103" s="6" t="s">
        <v>139</v>
      </c>
      <c r="E103" s="6" t="s">
        <v>159</v>
      </c>
      <c r="F103" s="6" t="s">
        <v>108</v>
      </c>
      <c r="G103" s="3">
        <v>1003846</v>
      </c>
      <c r="H103" s="3">
        <v>1003846</v>
      </c>
      <c r="I103" s="3">
        <v>972306</v>
      </c>
      <c r="J103" s="3">
        <v>972306</v>
      </c>
      <c r="K103" s="3">
        <v>0</v>
      </c>
      <c r="L103" s="3">
        <v>0</v>
      </c>
    </row>
    <row r="104" spans="1:12" ht="12.75">
      <c r="A104" s="34"/>
      <c r="B104" s="6" t="s">
        <v>41</v>
      </c>
      <c r="C104" s="6" t="s">
        <v>106</v>
      </c>
      <c r="D104" s="6" t="s">
        <v>50</v>
      </c>
      <c r="E104" s="6" t="s">
        <v>159</v>
      </c>
      <c r="F104" s="6" t="s">
        <v>108</v>
      </c>
      <c r="G104" s="3">
        <v>0</v>
      </c>
      <c r="H104" s="3">
        <v>1042739.6</v>
      </c>
      <c r="I104" s="3">
        <v>0</v>
      </c>
      <c r="J104" s="3">
        <v>0</v>
      </c>
      <c r="K104" s="3">
        <v>0</v>
      </c>
      <c r="L104" s="3">
        <v>0</v>
      </c>
    </row>
    <row r="105" spans="1:12" ht="12.75">
      <c r="A105" s="34"/>
      <c r="B105" s="6" t="s">
        <v>41</v>
      </c>
      <c r="C105" s="6" t="s">
        <v>106</v>
      </c>
      <c r="D105" s="6" t="s">
        <v>105</v>
      </c>
      <c r="E105" s="6" t="s">
        <v>159</v>
      </c>
      <c r="F105" s="6" t="s">
        <v>108</v>
      </c>
      <c r="G105" s="3">
        <v>0</v>
      </c>
      <c r="H105" s="3">
        <v>13688.2</v>
      </c>
      <c r="I105" s="3">
        <v>0</v>
      </c>
      <c r="J105" s="3">
        <v>0</v>
      </c>
      <c r="K105" s="3">
        <v>0</v>
      </c>
      <c r="L105" s="3">
        <v>0</v>
      </c>
    </row>
    <row r="106" spans="1:12" ht="12.75">
      <c r="A106" s="34"/>
      <c r="B106" s="6" t="s">
        <v>41</v>
      </c>
      <c r="C106" s="6" t="s">
        <v>106</v>
      </c>
      <c r="D106" s="6" t="s">
        <v>113</v>
      </c>
      <c r="E106" s="6" t="s">
        <v>158</v>
      </c>
      <c r="F106" s="6" t="s">
        <v>104</v>
      </c>
      <c r="G106" s="3">
        <v>4145761.7</v>
      </c>
      <c r="H106" s="3">
        <v>5875332.1</v>
      </c>
      <c r="I106" s="3">
        <v>4398312.3</v>
      </c>
      <c r="J106" s="3">
        <v>5398312.3</v>
      </c>
      <c r="K106" s="3">
        <v>0</v>
      </c>
      <c r="L106" s="3">
        <v>0</v>
      </c>
    </row>
    <row r="107" spans="1:12" ht="12.75">
      <c r="A107" s="34"/>
      <c r="B107" s="6" t="s">
        <v>41</v>
      </c>
      <c r="C107" s="6" t="s">
        <v>106</v>
      </c>
      <c r="D107" s="6" t="s">
        <v>113</v>
      </c>
      <c r="E107" s="6" t="s">
        <v>159</v>
      </c>
      <c r="F107" s="6" t="s">
        <v>108</v>
      </c>
      <c r="G107" s="3">
        <v>1087845</v>
      </c>
      <c r="H107" s="3">
        <v>4350</v>
      </c>
      <c r="I107" s="3">
        <v>1087816.5</v>
      </c>
      <c r="J107" s="3">
        <v>1087816.5</v>
      </c>
      <c r="K107" s="3">
        <v>0</v>
      </c>
      <c r="L107" s="3">
        <v>0</v>
      </c>
    </row>
    <row r="108" spans="1:12" ht="12.75">
      <c r="A108" s="34"/>
      <c r="B108" s="6" t="s">
        <v>41</v>
      </c>
      <c r="C108" s="6" t="s">
        <v>106</v>
      </c>
      <c r="D108" s="6" t="s">
        <v>129</v>
      </c>
      <c r="E108" s="6" t="s">
        <v>158</v>
      </c>
      <c r="F108" s="6" t="s">
        <v>114</v>
      </c>
      <c r="G108" s="3">
        <v>110556.2</v>
      </c>
      <c r="H108" s="3">
        <v>109016.9</v>
      </c>
      <c r="I108" s="3">
        <v>110736.7</v>
      </c>
      <c r="J108" s="3">
        <v>110736.7</v>
      </c>
      <c r="K108" s="3">
        <v>0</v>
      </c>
      <c r="L108" s="3">
        <v>0</v>
      </c>
    </row>
    <row r="109" spans="1:12" ht="12.75">
      <c r="A109" s="34"/>
      <c r="B109" s="6" t="s">
        <v>41</v>
      </c>
      <c r="C109" s="6" t="s">
        <v>106</v>
      </c>
      <c r="D109" s="6" t="s">
        <v>42</v>
      </c>
      <c r="E109" s="6" t="s">
        <v>158</v>
      </c>
      <c r="F109" s="6" t="s">
        <v>114</v>
      </c>
      <c r="G109" s="3">
        <v>1883147.5</v>
      </c>
      <c r="H109" s="3">
        <v>1843688.3</v>
      </c>
      <c r="I109" s="3">
        <v>1991957.6</v>
      </c>
      <c r="J109" s="3">
        <v>1966957.6</v>
      </c>
      <c r="K109" s="3">
        <v>0</v>
      </c>
      <c r="L109" s="3">
        <v>0</v>
      </c>
    </row>
    <row r="110" spans="1:12" ht="12.75">
      <c r="A110" s="35"/>
      <c r="B110" s="6" t="s">
        <v>41</v>
      </c>
      <c r="C110" s="6" t="s">
        <v>106</v>
      </c>
      <c r="D110" s="6" t="s">
        <v>42</v>
      </c>
      <c r="E110" s="6" t="s">
        <v>159</v>
      </c>
      <c r="F110" s="6" t="s">
        <v>108</v>
      </c>
      <c r="G110" s="3">
        <v>0</v>
      </c>
      <c r="H110" s="3">
        <v>27067.2</v>
      </c>
      <c r="I110" s="3">
        <v>0</v>
      </c>
      <c r="J110" s="3">
        <v>0</v>
      </c>
      <c r="K110" s="3">
        <v>0</v>
      </c>
      <c r="L110" s="3">
        <v>0</v>
      </c>
    </row>
    <row r="111" spans="1:12" ht="12.75">
      <c r="A111" s="33" t="s">
        <v>23</v>
      </c>
      <c r="B111" s="6" t="str">
        <f>B112</f>
        <v>074</v>
      </c>
      <c r="C111" s="7" t="s">
        <v>164</v>
      </c>
      <c r="D111" s="7" t="s">
        <v>164</v>
      </c>
      <c r="E111" s="7" t="s">
        <v>164</v>
      </c>
      <c r="F111" s="6" t="s">
        <v>164</v>
      </c>
      <c r="G111" s="3">
        <f>SUM(G112:G113)</f>
        <v>267591.2</v>
      </c>
      <c r="H111" s="3">
        <f aca="true" t="shared" si="17" ref="H111:L111">SUM(H112:H113)</f>
        <v>232748.1</v>
      </c>
      <c r="I111" s="3">
        <f t="shared" si="17"/>
        <v>234650</v>
      </c>
      <c r="J111" s="3">
        <f t="shared" si="17"/>
        <v>234650</v>
      </c>
      <c r="K111" s="3">
        <f t="shared" si="17"/>
        <v>0</v>
      </c>
      <c r="L111" s="3">
        <f t="shared" si="17"/>
        <v>0</v>
      </c>
    </row>
    <row r="112" spans="1:12" ht="12.75">
      <c r="A112" s="34"/>
      <c r="B112" s="6" t="s">
        <v>41</v>
      </c>
      <c r="C112" s="6" t="s">
        <v>106</v>
      </c>
      <c r="D112" s="6" t="s">
        <v>129</v>
      </c>
      <c r="E112" s="6" t="s">
        <v>160</v>
      </c>
      <c r="F112" s="6" t="s">
        <v>114</v>
      </c>
      <c r="G112" s="3">
        <v>13086.2</v>
      </c>
      <c r="H112" s="3">
        <v>9876</v>
      </c>
      <c r="I112" s="3">
        <v>7220</v>
      </c>
      <c r="J112" s="3">
        <v>7220</v>
      </c>
      <c r="K112" s="3">
        <v>0</v>
      </c>
      <c r="L112" s="3">
        <v>0</v>
      </c>
    </row>
    <row r="113" spans="1:12" ht="12.75">
      <c r="A113" s="35"/>
      <c r="B113" s="6" t="s">
        <v>41</v>
      </c>
      <c r="C113" s="6" t="s">
        <v>106</v>
      </c>
      <c r="D113" s="6" t="s">
        <v>42</v>
      </c>
      <c r="E113" s="6" t="s">
        <v>160</v>
      </c>
      <c r="F113" s="6" t="s">
        <v>114</v>
      </c>
      <c r="G113" s="3">
        <v>254505</v>
      </c>
      <c r="H113" s="3">
        <v>222872.1</v>
      </c>
      <c r="I113" s="3">
        <v>227430</v>
      </c>
      <c r="J113" s="3">
        <v>227430</v>
      </c>
      <c r="K113" s="3">
        <v>0</v>
      </c>
      <c r="L113" s="3">
        <v>0</v>
      </c>
    </row>
    <row r="114" spans="1:12" ht="25.5" customHeight="1">
      <c r="A114" s="2" t="s">
        <v>25</v>
      </c>
      <c r="B114" s="6" t="s">
        <v>41</v>
      </c>
      <c r="C114" s="7" t="s">
        <v>164</v>
      </c>
      <c r="D114" s="7" t="s">
        <v>164</v>
      </c>
      <c r="E114" s="7" t="s">
        <v>164</v>
      </c>
      <c r="F114" s="6" t="s">
        <v>164</v>
      </c>
      <c r="G114" s="3">
        <f aca="true" t="shared" si="18" ref="G114:L114">G115+G120+G128+G135+G146+G156</f>
        <v>61820437.6</v>
      </c>
      <c r="H114" s="3">
        <f t="shared" si="18"/>
        <v>53151406.3</v>
      </c>
      <c r="I114" s="3">
        <f t="shared" si="18"/>
        <v>73020177.4</v>
      </c>
      <c r="J114" s="3">
        <f t="shared" si="18"/>
        <v>62665117.2</v>
      </c>
      <c r="K114" s="3">
        <f t="shared" si="18"/>
        <v>75903362.4</v>
      </c>
      <c r="L114" s="3">
        <f t="shared" si="18"/>
        <v>75781192.1</v>
      </c>
    </row>
    <row r="115" spans="1:12" ht="21.75" customHeight="1">
      <c r="A115" s="19" t="s">
        <v>26</v>
      </c>
      <c r="B115" s="6" t="s">
        <v>41</v>
      </c>
      <c r="C115" s="7" t="s">
        <v>164</v>
      </c>
      <c r="D115" s="7" t="s">
        <v>164</v>
      </c>
      <c r="E115" s="7" t="s">
        <v>164</v>
      </c>
      <c r="F115" s="6" t="s">
        <v>164</v>
      </c>
      <c r="G115" s="3">
        <f aca="true" t="shared" si="19" ref="G115:L115">G116+G119</f>
        <v>11396827.2</v>
      </c>
      <c r="H115" s="3">
        <f t="shared" si="19"/>
        <v>12248528.2</v>
      </c>
      <c r="I115" s="3">
        <f t="shared" si="19"/>
        <v>17215945.3</v>
      </c>
      <c r="J115" s="3">
        <f t="shared" si="19"/>
        <v>17975367.8</v>
      </c>
      <c r="K115" s="3">
        <f t="shared" si="19"/>
        <v>19125255.5</v>
      </c>
      <c r="L115" s="3">
        <f t="shared" si="19"/>
        <v>19141299</v>
      </c>
    </row>
    <row r="116" spans="1:12" ht="12.75">
      <c r="A116" s="33" t="s">
        <v>71</v>
      </c>
      <c r="B116" s="6" t="s">
        <v>41</v>
      </c>
      <c r="C116" s="7" t="s">
        <v>164</v>
      </c>
      <c r="D116" s="7" t="s">
        <v>164</v>
      </c>
      <c r="E116" s="7" t="s">
        <v>164</v>
      </c>
      <c r="F116" s="6" t="s">
        <v>164</v>
      </c>
      <c r="G116" s="3">
        <f>SUM(G117:G118)</f>
        <v>0</v>
      </c>
      <c r="H116" s="3">
        <f aca="true" t="shared" si="20" ref="H116:L116">SUM(H117:H118)</f>
        <v>851701</v>
      </c>
      <c r="I116" s="3">
        <f t="shared" si="20"/>
        <v>0</v>
      </c>
      <c r="J116" s="3">
        <f t="shared" si="20"/>
        <v>759422.5</v>
      </c>
      <c r="K116" s="3">
        <f t="shared" si="20"/>
        <v>371284.9</v>
      </c>
      <c r="L116" s="3">
        <f t="shared" si="20"/>
        <v>355956.5</v>
      </c>
    </row>
    <row r="117" spans="1:12" ht="12.75">
      <c r="A117" s="34"/>
      <c r="B117" s="6" t="s">
        <v>41</v>
      </c>
      <c r="C117" s="6" t="s">
        <v>43</v>
      </c>
      <c r="D117" s="6" t="s">
        <v>165</v>
      </c>
      <c r="E117" s="6" t="s">
        <v>181</v>
      </c>
      <c r="F117" s="6" t="s">
        <v>109</v>
      </c>
      <c r="G117" s="3">
        <v>0</v>
      </c>
      <c r="H117" s="3">
        <v>778026.6</v>
      </c>
      <c r="I117" s="3">
        <v>0</v>
      </c>
      <c r="J117" s="3">
        <v>686983.3</v>
      </c>
      <c r="K117" s="3">
        <v>299084.2</v>
      </c>
      <c r="L117" s="3">
        <v>283718.4</v>
      </c>
    </row>
    <row r="118" spans="1:12" ht="12.75">
      <c r="A118" s="35"/>
      <c r="B118" s="6" t="s">
        <v>41</v>
      </c>
      <c r="C118" s="6" t="s">
        <v>43</v>
      </c>
      <c r="D118" s="6" t="s">
        <v>165</v>
      </c>
      <c r="E118" s="6" t="s">
        <v>182</v>
      </c>
      <c r="F118" s="6" t="s">
        <v>109</v>
      </c>
      <c r="G118" s="3">
        <v>0</v>
      </c>
      <c r="H118" s="3">
        <v>73674.4</v>
      </c>
      <c r="I118" s="3">
        <v>0</v>
      </c>
      <c r="J118" s="3">
        <v>72439.2</v>
      </c>
      <c r="K118" s="3">
        <v>72200.7</v>
      </c>
      <c r="L118" s="3">
        <v>72238.1</v>
      </c>
    </row>
    <row r="119" spans="1:12" ht="41.25" customHeight="1">
      <c r="A119" s="4" t="s">
        <v>72</v>
      </c>
      <c r="B119" s="6" t="s">
        <v>41</v>
      </c>
      <c r="C119" s="6" t="s">
        <v>43</v>
      </c>
      <c r="D119" s="6" t="s">
        <v>165</v>
      </c>
      <c r="E119" s="6" t="s">
        <v>183</v>
      </c>
      <c r="F119" s="6" t="s">
        <v>109</v>
      </c>
      <c r="G119" s="3">
        <v>11396827.2</v>
      </c>
      <c r="H119" s="3">
        <v>11396827.2</v>
      </c>
      <c r="I119" s="3">
        <v>17215945.3</v>
      </c>
      <c r="J119" s="3">
        <v>17215945.3</v>
      </c>
      <c r="K119" s="3">
        <v>18753970.6</v>
      </c>
      <c r="L119" s="3">
        <v>18785342.5</v>
      </c>
    </row>
    <row r="120" spans="1:12" ht="32.25" customHeight="1">
      <c r="A120" s="4" t="s">
        <v>27</v>
      </c>
      <c r="B120" s="6" t="s">
        <v>41</v>
      </c>
      <c r="C120" s="7" t="s">
        <v>164</v>
      </c>
      <c r="D120" s="7" t="s">
        <v>164</v>
      </c>
      <c r="E120" s="7" t="s">
        <v>164</v>
      </c>
      <c r="F120" s="6" t="s">
        <v>164</v>
      </c>
      <c r="G120" s="3">
        <f aca="true" t="shared" si="21" ref="G120:L120">G121+G124+G127</f>
        <v>13332008.9</v>
      </c>
      <c r="H120" s="3">
        <f t="shared" si="21"/>
        <v>7532288.7</v>
      </c>
      <c r="I120" s="3">
        <f t="shared" si="21"/>
        <v>22494271.9</v>
      </c>
      <c r="J120" s="3">
        <f t="shared" si="21"/>
        <v>14193042.8</v>
      </c>
      <c r="K120" s="3">
        <f t="shared" si="21"/>
        <v>25358308.7</v>
      </c>
      <c r="L120" s="3">
        <f t="shared" si="21"/>
        <v>25388177.5</v>
      </c>
    </row>
    <row r="121" spans="1:12" ht="24" customHeight="1">
      <c r="A121" s="33" t="s">
        <v>73</v>
      </c>
      <c r="B121" s="6" t="s">
        <v>41</v>
      </c>
      <c r="C121" s="7" t="s">
        <v>164</v>
      </c>
      <c r="D121" s="7" t="s">
        <v>164</v>
      </c>
      <c r="E121" s="7" t="s">
        <v>164</v>
      </c>
      <c r="F121" s="6" t="s">
        <v>164</v>
      </c>
      <c r="G121" s="3">
        <f>SUM(G122:G123)</f>
        <v>5700000</v>
      </c>
      <c r="H121" s="3">
        <f aca="true" t="shared" si="22" ref="H121:L121">SUM(H122:H123)</f>
        <v>5700000</v>
      </c>
      <c r="I121" s="3">
        <f t="shared" si="22"/>
        <v>6650000</v>
      </c>
      <c r="J121" s="3">
        <f t="shared" si="22"/>
        <v>6650000</v>
      </c>
      <c r="K121" s="3">
        <f t="shared" si="22"/>
        <v>6517000</v>
      </c>
      <c r="L121" s="3">
        <f t="shared" si="22"/>
        <v>6517072</v>
      </c>
    </row>
    <row r="122" spans="1:12" ht="12.75">
      <c r="A122" s="34"/>
      <c r="B122" s="6" t="s">
        <v>41</v>
      </c>
      <c r="C122" s="6" t="s">
        <v>106</v>
      </c>
      <c r="D122" s="6" t="s">
        <v>129</v>
      </c>
      <c r="E122" s="6" t="s">
        <v>184</v>
      </c>
      <c r="F122" s="6" t="s">
        <v>119</v>
      </c>
      <c r="G122" s="3">
        <v>5557500</v>
      </c>
      <c r="H122" s="3">
        <v>5557500</v>
      </c>
      <c r="I122" s="3">
        <v>6507500</v>
      </c>
      <c r="J122" s="3">
        <v>6507500</v>
      </c>
      <c r="K122" s="3">
        <v>6377350</v>
      </c>
      <c r="L122" s="3">
        <v>6377350</v>
      </c>
    </row>
    <row r="123" spans="1:12" ht="20.25" customHeight="1">
      <c r="A123" s="35"/>
      <c r="B123" s="6" t="s">
        <v>41</v>
      </c>
      <c r="C123" s="6" t="s">
        <v>106</v>
      </c>
      <c r="D123" s="6" t="s">
        <v>42</v>
      </c>
      <c r="E123" s="6" t="s">
        <v>184</v>
      </c>
      <c r="F123" s="6" t="s">
        <v>119</v>
      </c>
      <c r="G123" s="3">
        <v>142500</v>
      </c>
      <c r="H123" s="3">
        <v>142500</v>
      </c>
      <c r="I123" s="3">
        <v>142500</v>
      </c>
      <c r="J123" s="3">
        <v>142500</v>
      </c>
      <c r="K123" s="3">
        <v>139650</v>
      </c>
      <c r="L123" s="3">
        <v>139722</v>
      </c>
    </row>
    <row r="124" spans="1:12" ht="39.75" customHeight="1">
      <c r="A124" s="33" t="s">
        <v>74</v>
      </c>
      <c r="B124" s="6" t="s">
        <v>41</v>
      </c>
      <c r="C124" s="7" t="s">
        <v>164</v>
      </c>
      <c r="D124" s="7" t="s">
        <v>164</v>
      </c>
      <c r="E124" s="7" t="s">
        <v>164</v>
      </c>
      <c r="F124" s="6" t="s">
        <v>164</v>
      </c>
      <c r="G124" s="3">
        <f>SUM(G125:G126)</f>
        <v>3025500</v>
      </c>
      <c r="H124" s="3">
        <f aca="true" t="shared" si="23" ref="H124:L124">SUM(H125:H126)</f>
        <v>1832288.7</v>
      </c>
      <c r="I124" s="3">
        <f t="shared" si="23"/>
        <v>2409000</v>
      </c>
      <c r="J124" s="3">
        <f t="shared" si="23"/>
        <v>2369564</v>
      </c>
      <c r="K124" s="3">
        <f t="shared" si="23"/>
        <v>2364649.2</v>
      </c>
      <c r="L124" s="3">
        <f t="shared" si="23"/>
        <v>2365825.6999999997</v>
      </c>
    </row>
    <row r="125" spans="1:12" ht="12.75">
      <c r="A125" s="34"/>
      <c r="B125" s="6" t="s">
        <v>41</v>
      </c>
      <c r="C125" s="6" t="s">
        <v>106</v>
      </c>
      <c r="D125" s="6" t="s">
        <v>129</v>
      </c>
      <c r="E125" s="6" t="s">
        <v>187</v>
      </c>
      <c r="F125" s="6" t="s">
        <v>109</v>
      </c>
      <c r="G125" s="3">
        <v>2940000</v>
      </c>
      <c r="H125" s="3">
        <v>1746788.7</v>
      </c>
      <c r="I125" s="3">
        <v>2352000</v>
      </c>
      <c r="J125" s="3">
        <v>2312564</v>
      </c>
      <c r="K125" s="3">
        <v>2308789.2</v>
      </c>
      <c r="L125" s="3">
        <v>2309936.9</v>
      </c>
    </row>
    <row r="126" spans="1:12" ht="18" customHeight="1">
      <c r="A126" s="35"/>
      <c r="B126" s="6" t="s">
        <v>41</v>
      </c>
      <c r="C126" s="6" t="s">
        <v>106</v>
      </c>
      <c r="D126" s="6" t="s">
        <v>42</v>
      </c>
      <c r="E126" s="6" t="s">
        <v>187</v>
      </c>
      <c r="F126" s="6" t="s">
        <v>119</v>
      </c>
      <c r="G126" s="3">
        <v>85500</v>
      </c>
      <c r="H126" s="3">
        <v>85500</v>
      </c>
      <c r="I126" s="3">
        <v>57000</v>
      </c>
      <c r="J126" s="3">
        <v>57000</v>
      </c>
      <c r="K126" s="3">
        <v>55860</v>
      </c>
      <c r="L126" s="3">
        <v>55888.8</v>
      </c>
    </row>
    <row r="127" spans="1:12" ht="31.5" customHeight="1">
      <c r="A127" s="4" t="s">
        <v>75</v>
      </c>
      <c r="B127" s="6" t="s">
        <v>41</v>
      </c>
      <c r="C127" s="6" t="s">
        <v>43</v>
      </c>
      <c r="D127" s="6" t="s">
        <v>186</v>
      </c>
      <c r="E127" s="6" t="s">
        <v>185</v>
      </c>
      <c r="F127" s="6" t="s">
        <v>119</v>
      </c>
      <c r="G127" s="3">
        <v>4606508.9</v>
      </c>
      <c r="H127" s="3">
        <v>0</v>
      </c>
      <c r="I127" s="3">
        <v>13435271.9</v>
      </c>
      <c r="J127" s="3">
        <v>5173478.8</v>
      </c>
      <c r="K127" s="3">
        <v>16476659.5</v>
      </c>
      <c r="L127" s="3">
        <v>16505279.8</v>
      </c>
    </row>
    <row r="128" spans="1:12" ht="16.5" customHeight="1">
      <c r="A128" s="8" t="s">
        <v>28</v>
      </c>
      <c r="B128" s="6" t="s">
        <v>41</v>
      </c>
      <c r="C128" s="7" t="s">
        <v>164</v>
      </c>
      <c r="D128" s="7" t="s">
        <v>164</v>
      </c>
      <c r="E128" s="7" t="s">
        <v>164</v>
      </c>
      <c r="F128" s="6" t="s">
        <v>164</v>
      </c>
      <c r="G128" s="3">
        <f>G129+G130+G131+G134</f>
        <v>6376609.2</v>
      </c>
      <c r="H128" s="3">
        <f aca="true" t="shared" si="24" ref="H128:L128">H129+H130+H131+H134</f>
        <v>7277293.4</v>
      </c>
      <c r="I128" s="3">
        <f t="shared" si="24"/>
        <v>6029139.800000001</v>
      </c>
      <c r="J128" s="3">
        <f t="shared" si="24"/>
        <v>6426629.5</v>
      </c>
      <c r="K128" s="3">
        <f t="shared" si="24"/>
        <v>6424375.8</v>
      </c>
      <c r="L128" s="3">
        <f t="shared" si="24"/>
        <v>4526791</v>
      </c>
    </row>
    <row r="129" spans="1:12" ht="67.5" customHeight="1">
      <c r="A129" s="4" t="s">
        <v>76</v>
      </c>
      <c r="B129" s="6" t="s">
        <v>41</v>
      </c>
      <c r="C129" s="6" t="s">
        <v>43</v>
      </c>
      <c r="D129" s="6" t="s">
        <v>189</v>
      </c>
      <c r="E129" s="6" t="s">
        <v>188</v>
      </c>
      <c r="F129" s="6" t="s">
        <v>119</v>
      </c>
      <c r="G129" s="3">
        <v>258395.2</v>
      </c>
      <c r="H129" s="3">
        <v>274642.2</v>
      </c>
      <c r="I129" s="3">
        <v>265357.8</v>
      </c>
      <c r="J129" s="3">
        <v>291661.5</v>
      </c>
      <c r="K129" s="3">
        <v>293410.1</v>
      </c>
      <c r="L129" s="3">
        <v>299475.4</v>
      </c>
    </row>
    <row r="130" spans="1:12" ht="25.5">
      <c r="A130" s="4" t="s">
        <v>77</v>
      </c>
      <c r="B130" s="6" t="s">
        <v>41</v>
      </c>
      <c r="C130" s="6" t="s">
        <v>43</v>
      </c>
      <c r="D130" s="6" t="s">
        <v>129</v>
      </c>
      <c r="E130" s="6" t="s">
        <v>190</v>
      </c>
      <c r="F130" s="6" t="s">
        <v>114</v>
      </c>
      <c r="G130" s="3">
        <v>40137</v>
      </c>
      <c r="H130" s="3">
        <v>40137</v>
      </c>
      <c r="I130" s="3">
        <v>41262.3</v>
      </c>
      <c r="J130" s="3">
        <v>41262.3</v>
      </c>
      <c r="K130" s="3">
        <v>0</v>
      </c>
      <c r="L130" s="3">
        <v>0</v>
      </c>
    </row>
    <row r="131" spans="1:12" ht="18" customHeight="1">
      <c r="A131" s="33" t="s">
        <v>78</v>
      </c>
      <c r="B131" s="6" t="s">
        <v>41</v>
      </c>
      <c r="C131" s="7" t="s">
        <v>164</v>
      </c>
      <c r="D131" s="7" t="s">
        <v>164</v>
      </c>
      <c r="E131" s="7" t="s">
        <v>164</v>
      </c>
      <c r="F131" s="6" t="s">
        <v>164</v>
      </c>
      <c r="G131" s="3">
        <f>G132+G133</f>
        <v>3638477</v>
      </c>
      <c r="H131" s="3">
        <f aca="true" t="shared" si="25" ref="H131:L131">H132+H133</f>
        <v>4522914.2</v>
      </c>
      <c r="I131" s="3">
        <f t="shared" si="25"/>
        <v>3746519.7</v>
      </c>
      <c r="J131" s="3">
        <f t="shared" si="25"/>
        <v>4117705.7</v>
      </c>
      <c r="K131" s="3">
        <f t="shared" si="25"/>
        <v>4125530.9</v>
      </c>
      <c r="L131" s="3">
        <f t="shared" si="25"/>
        <v>4227315.6</v>
      </c>
    </row>
    <row r="132" spans="1:12" ht="12.75">
      <c r="A132" s="34"/>
      <c r="B132" s="6" t="s">
        <v>41</v>
      </c>
      <c r="C132" s="6" t="s">
        <v>43</v>
      </c>
      <c r="D132" s="6" t="s">
        <v>129</v>
      </c>
      <c r="E132" s="6" t="s">
        <v>192</v>
      </c>
      <c r="F132" s="6" t="s">
        <v>119</v>
      </c>
      <c r="G132" s="3">
        <v>0</v>
      </c>
      <c r="H132" s="3">
        <v>0</v>
      </c>
      <c r="I132" s="3">
        <v>0</v>
      </c>
      <c r="J132" s="3">
        <v>4117705.7</v>
      </c>
      <c r="K132" s="3">
        <v>4125530.9</v>
      </c>
      <c r="L132" s="3">
        <v>4227315.6</v>
      </c>
    </row>
    <row r="133" spans="1:12" ht="12.75">
      <c r="A133" s="35"/>
      <c r="B133" s="6" t="s">
        <v>41</v>
      </c>
      <c r="C133" s="6" t="s">
        <v>43</v>
      </c>
      <c r="D133" s="6" t="s">
        <v>129</v>
      </c>
      <c r="E133" s="6" t="s">
        <v>188</v>
      </c>
      <c r="F133" s="6" t="s">
        <v>119</v>
      </c>
      <c r="G133" s="3">
        <v>3638477</v>
      </c>
      <c r="H133" s="3">
        <v>4522914.2</v>
      </c>
      <c r="I133" s="3">
        <v>3746519.7</v>
      </c>
      <c r="J133" s="3">
        <v>0</v>
      </c>
      <c r="K133" s="3">
        <v>0</v>
      </c>
      <c r="L133" s="3">
        <v>0</v>
      </c>
    </row>
    <row r="134" spans="1:12" ht="27" customHeight="1">
      <c r="A134" s="4" t="s">
        <v>79</v>
      </c>
      <c r="B134" s="6" t="s">
        <v>41</v>
      </c>
      <c r="C134" s="6" t="s">
        <v>50</v>
      </c>
      <c r="D134" s="6" t="s">
        <v>189</v>
      </c>
      <c r="E134" s="6" t="s">
        <v>191</v>
      </c>
      <c r="F134" s="6" t="s">
        <v>119</v>
      </c>
      <c r="G134" s="3">
        <v>2439600</v>
      </c>
      <c r="H134" s="3">
        <v>2439600</v>
      </c>
      <c r="I134" s="3">
        <v>1976000</v>
      </c>
      <c r="J134" s="3">
        <v>1976000</v>
      </c>
      <c r="K134" s="3">
        <v>2005434.8</v>
      </c>
      <c r="L134" s="3">
        <v>0</v>
      </c>
    </row>
    <row r="135" spans="1:12" ht="25.5">
      <c r="A135" s="8" t="s">
        <v>29</v>
      </c>
      <c r="B135" s="6" t="s">
        <v>41</v>
      </c>
      <c r="C135" s="7" t="s">
        <v>164</v>
      </c>
      <c r="D135" s="7" t="s">
        <v>164</v>
      </c>
      <c r="E135" s="7" t="s">
        <v>164</v>
      </c>
      <c r="F135" s="6" t="s">
        <v>164</v>
      </c>
      <c r="G135" s="3">
        <f>G136+G137+G145</f>
        <v>2845841.8000000003</v>
      </c>
      <c r="H135" s="3">
        <f aca="true" t="shared" si="26" ref="H135:L135">H136+H137+H145</f>
        <v>2355716</v>
      </c>
      <c r="I135" s="3">
        <f t="shared" si="26"/>
        <v>2890440.4000000004</v>
      </c>
      <c r="J135" s="3">
        <f t="shared" si="26"/>
        <v>2725051.5</v>
      </c>
      <c r="K135" s="3">
        <f t="shared" si="26"/>
        <v>2904957.7</v>
      </c>
      <c r="L135" s="3">
        <f t="shared" si="26"/>
        <v>4638510.5</v>
      </c>
    </row>
    <row r="136" spans="1:12" ht="39" customHeight="1">
      <c r="A136" s="4" t="s">
        <v>82</v>
      </c>
      <c r="B136" s="6" t="s">
        <v>41</v>
      </c>
      <c r="C136" s="6" t="s">
        <v>43</v>
      </c>
      <c r="D136" s="6" t="s">
        <v>189</v>
      </c>
      <c r="E136" s="6" t="s">
        <v>194</v>
      </c>
      <c r="F136" s="6" t="s">
        <v>114</v>
      </c>
      <c r="G136" s="3">
        <v>52200.6</v>
      </c>
      <c r="H136" s="3">
        <v>52200.6</v>
      </c>
      <c r="I136" s="3">
        <v>52200.6</v>
      </c>
      <c r="J136" s="3">
        <v>52200.6</v>
      </c>
      <c r="K136" s="3">
        <v>51156.6</v>
      </c>
      <c r="L136" s="3">
        <v>51182.9</v>
      </c>
    </row>
    <row r="137" spans="1:12" ht="12.75">
      <c r="A137" s="33" t="s">
        <v>80</v>
      </c>
      <c r="B137" s="6" t="s">
        <v>41</v>
      </c>
      <c r="C137" s="7" t="s">
        <v>164</v>
      </c>
      <c r="D137" s="7" t="s">
        <v>164</v>
      </c>
      <c r="E137" s="7" t="s">
        <v>164</v>
      </c>
      <c r="F137" s="6" t="s">
        <v>164</v>
      </c>
      <c r="G137" s="3">
        <f>SUM(G138:G144)</f>
        <v>1065204.7000000002</v>
      </c>
      <c r="H137" s="3">
        <f aca="true" t="shared" si="27" ref="H137:L137">SUM(H138:H144)</f>
        <v>495780</v>
      </c>
      <c r="I137" s="3">
        <f t="shared" si="27"/>
        <v>1065204.7000000002</v>
      </c>
      <c r="J137" s="3">
        <f t="shared" si="27"/>
        <v>1108704.7000000002</v>
      </c>
      <c r="K137" s="3">
        <f t="shared" si="27"/>
        <v>1049570.6</v>
      </c>
      <c r="L137" s="3">
        <f t="shared" si="27"/>
        <v>1049965.4</v>
      </c>
    </row>
    <row r="138" spans="1:12" ht="12.75">
      <c r="A138" s="34"/>
      <c r="B138" s="6" t="s">
        <v>41</v>
      </c>
      <c r="C138" s="6" t="s">
        <v>43</v>
      </c>
      <c r="D138" s="6" t="s">
        <v>165</v>
      </c>
      <c r="E138" s="6" t="s">
        <v>193</v>
      </c>
      <c r="F138" s="6" t="s">
        <v>108</v>
      </c>
      <c r="G138" s="3">
        <v>0</v>
      </c>
      <c r="H138" s="3">
        <v>3000</v>
      </c>
      <c r="I138" s="3">
        <v>0</v>
      </c>
      <c r="J138" s="3">
        <v>0</v>
      </c>
      <c r="K138" s="3">
        <v>0</v>
      </c>
      <c r="L138" s="3">
        <v>0</v>
      </c>
    </row>
    <row r="139" spans="1:12" ht="12.75">
      <c r="A139" s="34"/>
      <c r="B139" s="6" t="s">
        <v>41</v>
      </c>
      <c r="C139" s="6" t="s">
        <v>43</v>
      </c>
      <c r="D139" s="6" t="s">
        <v>165</v>
      </c>
      <c r="E139" s="6" t="s">
        <v>193</v>
      </c>
      <c r="F139" s="6" t="s">
        <v>109</v>
      </c>
      <c r="G139" s="3">
        <v>0</v>
      </c>
      <c r="H139" s="3">
        <v>306715.7</v>
      </c>
      <c r="I139" s="3">
        <v>0</v>
      </c>
      <c r="J139" s="3">
        <v>180000</v>
      </c>
      <c r="K139" s="3">
        <v>0</v>
      </c>
      <c r="L139" s="3">
        <v>0</v>
      </c>
    </row>
    <row r="140" spans="1:12" ht="12.75">
      <c r="A140" s="34"/>
      <c r="B140" s="6" t="s">
        <v>41</v>
      </c>
      <c r="C140" s="6" t="s">
        <v>43</v>
      </c>
      <c r="D140" s="6" t="s">
        <v>165</v>
      </c>
      <c r="E140" s="6" t="s">
        <v>193</v>
      </c>
      <c r="F140" s="6" t="s">
        <v>119</v>
      </c>
      <c r="G140" s="3">
        <v>763820.9</v>
      </c>
      <c r="H140" s="3">
        <v>12800</v>
      </c>
      <c r="I140" s="3">
        <v>763820.9</v>
      </c>
      <c r="J140" s="3">
        <v>583820.9</v>
      </c>
      <c r="K140" s="3">
        <v>748544.5</v>
      </c>
      <c r="L140" s="3">
        <v>748930.2</v>
      </c>
    </row>
    <row r="141" spans="1:12" ht="12.75">
      <c r="A141" s="34"/>
      <c r="B141" s="6" t="s">
        <v>41</v>
      </c>
      <c r="C141" s="6" t="s">
        <v>43</v>
      </c>
      <c r="D141" s="6" t="s">
        <v>189</v>
      </c>
      <c r="E141" s="6" t="s">
        <v>195</v>
      </c>
      <c r="F141" s="6" t="s">
        <v>114</v>
      </c>
      <c r="G141" s="3">
        <v>17883.8</v>
      </c>
      <c r="H141" s="3">
        <v>3284.3</v>
      </c>
      <c r="I141" s="3">
        <v>17883.8</v>
      </c>
      <c r="J141" s="3">
        <v>17883.8</v>
      </c>
      <c r="K141" s="3">
        <v>17526.1</v>
      </c>
      <c r="L141" s="3">
        <v>17535.2</v>
      </c>
    </row>
    <row r="142" spans="1:12" ht="12.75">
      <c r="A142" s="34"/>
      <c r="B142" s="6" t="s">
        <v>41</v>
      </c>
      <c r="C142" s="6" t="s">
        <v>43</v>
      </c>
      <c r="D142" s="6" t="s">
        <v>189</v>
      </c>
      <c r="E142" s="6" t="s">
        <v>196</v>
      </c>
      <c r="F142" s="6" t="s">
        <v>115</v>
      </c>
      <c r="G142" s="3">
        <v>240000</v>
      </c>
      <c r="H142" s="3">
        <v>126480</v>
      </c>
      <c r="I142" s="3">
        <v>240000</v>
      </c>
      <c r="J142" s="3">
        <v>240000</v>
      </c>
      <c r="K142" s="3">
        <v>240000</v>
      </c>
      <c r="L142" s="3">
        <v>240000</v>
      </c>
    </row>
    <row r="143" spans="1:12" ht="12.75">
      <c r="A143" s="34"/>
      <c r="B143" s="6" t="s">
        <v>41</v>
      </c>
      <c r="C143" s="6" t="s">
        <v>43</v>
      </c>
      <c r="D143" s="6" t="s">
        <v>189</v>
      </c>
      <c r="E143" s="6" t="s">
        <v>197</v>
      </c>
      <c r="F143" s="6" t="s">
        <v>115</v>
      </c>
      <c r="G143" s="3">
        <v>40000</v>
      </c>
      <c r="H143" s="3">
        <v>40000</v>
      </c>
      <c r="I143" s="3">
        <v>40000</v>
      </c>
      <c r="J143" s="3">
        <v>80000</v>
      </c>
      <c r="K143" s="3">
        <v>40000</v>
      </c>
      <c r="L143" s="3">
        <v>40000</v>
      </c>
    </row>
    <row r="144" spans="1:12" ht="12.75">
      <c r="A144" s="35"/>
      <c r="B144" s="6" t="s">
        <v>41</v>
      </c>
      <c r="C144" s="6" t="s">
        <v>43</v>
      </c>
      <c r="D144" s="6" t="s">
        <v>189</v>
      </c>
      <c r="E144" s="6" t="s">
        <v>198</v>
      </c>
      <c r="F144" s="6" t="s">
        <v>115</v>
      </c>
      <c r="G144" s="3">
        <v>3500</v>
      </c>
      <c r="H144" s="3">
        <v>3500</v>
      </c>
      <c r="I144" s="3">
        <v>3500</v>
      </c>
      <c r="J144" s="3">
        <v>7000</v>
      </c>
      <c r="K144" s="3">
        <v>3500</v>
      </c>
      <c r="L144" s="3">
        <v>3500</v>
      </c>
    </row>
    <row r="145" spans="1:12" ht="25.5">
      <c r="A145" s="4" t="s">
        <v>81</v>
      </c>
      <c r="B145" s="6" t="s">
        <v>41</v>
      </c>
      <c r="C145" s="6" t="s">
        <v>43</v>
      </c>
      <c r="D145" s="6" t="s">
        <v>189</v>
      </c>
      <c r="E145" s="6" t="s">
        <v>199</v>
      </c>
      <c r="F145" s="6" t="s">
        <v>109</v>
      </c>
      <c r="G145" s="3">
        <v>1728436.5</v>
      </c>
      <c r="H145" s="3">
        <v>1807735.4</v>
      </c>
      <c r="I145" s="3">
        <v>1773035.0999999999</v>
      </c>
      <c r="J145" s="3">
        <v>1564146.2</v>
      </c>
      <c r="K145" s="3">
        <v>1804230.5</v>
      </c>
      <c r="L145" s="3">
        <v>3537362.2</v>
      </c>
    </row>
    <row r="146" spans="1:12" ht="12.75">
      <c r="A146" s="33" t="s">
        <v>30</v>
      </c>
      <c r="B146" s="6" t="s">
        <v>41</v>
      </c>
      <c r="C146" s="7" t="s">
        <v>164</v>
      </c>
      <c r="D146" s="7" t="s">
        <v>164</v>
      </c>
      <c r="E146" s="7" t="s">
        <v>164</v>
      </c>
      <c r="F146" s="6" t="s">
        <v>164</v>
      </c>
      <c r="G146" s="3">
        <f>SUM(G147:G155)</f>
        <v>22364510</v>
      </c>
      <c r="H146" s="3">
        <f>SUM(H147:H155)</f>
        <v>18771200</v>
      </c>
      <c r="I146" s="3">
        <f aca="true" t="shared" si="28" ref="I146:L146">SUM(I147:I155)</f>
        <v>23733380</v>
      </c>
      <c r="J146" s="3">
        <f t="shared" si="28"/>
        <v>21345025.6</v>
      </c>
      <c r="K146" s="3">
        <f t="shared" si="28"/>
        <v>22090464.700000003</v>
      </c>
      <c r="L146" s="3">
        <f t="shared" si="28"/>
        <v>22086414.099999998</v>
      </c>
    </row>
    <row r="147" spans="1:12" ht="12.75">
      <c r="A147" s="34"/>
      <c r="B147" s="6" t="s">
        <v>41</v>
      </c>
      <c r="C147" s="6" t="s">
        <v>43</v>
      </c>
      <c r="D147" s="6" t="s">
        <v>165</v>
      </c>
      <c r="E147" s="6" t="s">
        <v>200</v>
      </c>
      <c r="F147" s="6" t="s">
        <v>104</v>
      </c>
      <c r="G147" s="3">
        <v>661200</v>
      </c>
      <c r="H147" s="3">
        <v>0</v>
      </c>
      <c r="I147" s="3">
        <v>285000</v>
      </c>
      <c r="J147" s="3">
        <v>0</v>
      </c>
      <c r="K147" s="3">
        <v>0</v>
      </c>
      <c r="L147" s="3">
        <v>0</v>
      </c>
    </row>
    <row r="148" spans="1:12" ht="12.75">
      <c r="A148" s="34"/>
      <c r="B148" s="6" t="s">
        <v>41</v>
      </c>
      <c r="C148" s="6" t="s">
        <v>43</v>
      </c>
      <c r="D148" s="6" t="s">
        <v>189</v>
      </c>
      <c r="E148" s="6" t="s">
        <v>200</v>
      </c>
      <c r="F148" s="6" t="s">
        <v>104</v>
      </c>
      <c r="G148" s="3">
        <v>1842550</v>
      </c>
      <c r="H148" s="3">
        <v>0</v>
      </c>
      <c r="I148" s="3">
        <v>2105200</v>
      </c>
      <c r="J148" s="3">
        <v>0</v>
      </c>
      <c r="K148" s="3">
        <v>0</v>
      </c>
      <c r="L148" s="3">
        <v>0</v>
      </c>
    </row>
    <row r="149" spans="1:12" ht="12.75">
      <c r="A149" s="34"/>
      <c r="B149" s="6" t="s">
        <v>41</v>
      </c>
      <c r="C149" s="6" t="s">
        <v>50</v>
      </c>
      <c r="D149" s="6" t="s">
        <v>102</v>
      </c>
      <c r="E149" s="6" t="s">
        <v>200</v>
      </c>
      <c r="F149" s="6" t="s">
        <v>109</v>
      </c>
      <c r="G149" s="3">
        <v>8685740</v>
      </c>
      <c r="H149" s="3">
        <v>10030979.9</v>
      </c>
      <c r="I149" s="3">
        <v>10039855</v>
      </c>
      <c r="J149" s="3">
        <v>10039855</v>
      </c>
      <c r="K149" s="3">
        <v>10985055.2</v>
      </c>
      <c r="L149" s="3">
        <v>10990715.9</v>
      </c>
    </row>
    <row r="150" spans="1:12" ht="12.75">
      <c r="A150" s="34"/>
      <c r="B150" s="6" t="s">
        <v>41</v>
      </c>
      <c r="C150" s="6" t="s">
        <v>50</v>
      </c>
      <c r="D150" s="6" t="s">
        <v>102</v>
      </c>
      <c r="E150" s="6" t="s">
        <v>200</v>
      </c>
      <c r="F150" s="6" t="s">
        <v>119</v>
      </c>
      <c r="G150" s="3">
        <v>4665000</v>
      </c>
      <c r="H150" s="3">
        <v>3112779.3</v>
      </c>
      <c r="I150" s="3">
        <v>5352000</v>
      </c>
      <c r="J150" s="3">
        <v>5352000</v>
      </c>
      <c r="K150" s="3">
        <v>6019484.4</v>
      </c>
      <c r="L150" s="3">
        <v>6022586.3</v>
      </c>
    </row>
    <row r="151" spans="1:12" ht="12.75">
      <c r="A151" s="34"/>
      <c r="B151" s="6" t="s">
        <v>41</v>
      </c>
      <c r="C151" s="6" t="s">
        <v>50</v>
      </c>
      <c r="D151" s="6" t="s">
        <v>189</v>
      </c>
      <c r="E151" s="6" t="s">
        <v>200</v>
      </c>
      <c r="F151" s="6" t="s">
        <v>114</v>
      </c>
      <c r="G151" s="3">
        <v>1955750</v>
      </c>
      <c r="H151" s="3">
        <v>1955750</v>
      </c>
      <c r="I151" s="3">
        <v>2087000</v>
      </c>
      <c r="J151" s="3">
        <v>2087000</v>
      </c>
      <c r="K151" s="3">
        <v>2089623.6</v>
      </c>
      <c r="L151" s="3">
        <v>2090700.4</v>
      </c>
    </row>
    <row r="152" spans="1:12" ht="12.75">
      <c r="A152" s="34"/>
      <c r="B152" s="6" t="s">
        <v>41</v>
      </c>
      <c r="C152" s="6" t="s">
        <v>50</v>
      </c>
      <c r="D152" s="6" t="s">
        <v>189</v>
      </c>
      <c r="E152" s="6" t="s">
        <v>201</v>
      </c>
      <c r="F152" s="6" t="s">
        <v>109</v>
      </c>
      <c r="G152" s="3">
        <v>318500</v>
      </c>
      <c r="H152" s="3">
        <v>318500</v>
      </c>
      <c r="I152" s="3">
        <v>328300</v>
      </c>
      <c r="J152" s="3">
        <v>330145.6</v>
      </c>
      <c r="K152" s="3">
        <v>353520.8</v>
      </c>
      <c r="L152" s="3">
        <v>338269</v>
      </c>
    </row>
    <row r="153" spans="1:12" ht="12.75">
      <c r="A153" s="34"/>
      <c r="B153" s="6" t="s">
        <v>41</v>
      </c>
      <c r="C153" s="6" t="s">
        <v>50</v>
      </c>
      <c r="D153" s="6" t="s">
        <v>189</v>
      </c>
      <c r="E153" s="6" t="s">
        <v>200</v>
      </c>
      <c r="F153" s="6" t="s">
        <v>109</v>
      </c>
      <c r="G153" s="3">
        <v>2534770</v>
      </c>
      <c r="H153" s="3">
        <v>1359540</v>
      </c>
      <c r="I153" s="3">
        <v>2696225</v>
      </c>
      <c r="J153" s="3">
        <v>2696225</v>
      </c>
      <c r="K153" s="3">
        <v>2642780.7</v>
      </c>
      <c r="L153" s="3">
        <v>2644142.5</v>
      </c>
    </row>
    <row r="154" spans="1:12" ht="12.75">
      <c r="A154" s="34"/>
      <c r="B154" s="6" t="s">
        <v>41</v>
      </c>
      <c r="C154" s="6" t="s">
        <v>50</v>
      </c>
      <c r="D154" s="6" t="s">
        <v>189</v>
      </c>
      <c r="E154" s="6" t="s">
        <v>200</v>
      </c>
      <c r="F154" s="6" t="s">
        <v>119</v>
      </c>
      <c r="G154" s="3">
        <v>0</v>
      </c>
      <c r="H154" s="3">
        <v>253800</v>
      </c>
      <c r="I154" s="3">
        <v>0</v>
      </c>
      <c r="J154" s="3">
        <v>0</v>
      </c>
      <c r="K154" s="3">
        <v>0</v>
      </c>
      <c r="L154" s="3">
        <v>0</v>
      </c>
    </row>
    <row r="155" spans="1:12" ht="12.75">
      <c r="A155" s="35"/>
      <c r="B155" s="6" t="s">
        <v>41</v>
      </c>
      <c r="C155" s="6" t="s">
        <v>106</v>
      </c>
      <c r="D155" s="6" t="s">
        <v>113</v>
      </c>
      <c r="E155" s="6" t="s">
        <v>200</v>
      </c>
      <c r="F155" s="6" t="s">
        <v>104</v>
      </c>
      <c r="G155" s="3">
        <v>1701000</v>
      </c>
      <c r="H155" s="3">
        <v>1739850.8</v>
      </c>
      <c r="I155" s="3">
        <v>839800</v>
      </c>
      <c r="J155" s="3">
        <v>839800</v>
      </c>
      <c r="K155" s="3">
        <v>0</v>
      </c>
      <c r="L155" s="3">
        <v>0</v>
      </c>
    </row>
    <row r="156" spans="1:12" ht="12.75">
      <c r="A156" s="33" t="s">
        <v>31</v>
      </c>
      <c r="B156" s="6" t="s">
        <v>41</v>
      </c>
      <c r="C156" s="7" t="s">
        <v>164</v>
      </c>
      <c r="D156" s="7" t="s">
        <v>164</v>
      </c>
      <c r="E156" s="7" t="s">
        <v>164</v>
      </c>
      <c r="F156" s="6" t="s">
        <v>164</v>
      </c>
      <c r="G156" s="3">
        <f>SUM(G157:G158)</f>
        <v>5504640.5</v>
      </c>
      <c r="H156" s="3">
        <f aca="true" t="shared" si="29" ref="H156:L156">SUM(H157:H158)</f>
        <v>4966380</v>
      </c>
      <c r="I156" s="3">
        <f t="shared" si="29"/>
        <v>657000</v>
      </c>
      <c r="J156" s="3">
        <f t="shared" si="29"/>
        <v>0</v>
      </c>
      <c r="K156" s="3">
        <f t="shared" si="29"/>
        <v>0</v>
      </c>
      <c r="L156" s="3">
        <f t="shared" si="29"/>
        <v>0</v>
      </c>
    </row>
    <row r="157" spans="1:12" ht="12.75">
      <c r="A157" s="34"/>
      <c r="B157" s="6" t="s">
        <v>41</v>
      </c>
      <c r="C157" s="6" t="s">
        <v>105</v>
      </c>
      <c r="D157" s="6" t="s">
        <v>43</v>
      </c>
      <c r="E157" s="6" t="s">
        <v>202</v>
      </c>
      <c r="F157" s="6" t="s">
        <v>104</v>
      </c>
      <c r="G157" s="3">
        <v>1496465</v>
      </c>
      <c r="H157" s="3">
        <v>1496465</v>
      </c>
      <c r="I157" s="3">
        <v>657000</v>
      </c>
      <c r="J157" s="3">
        <v>0</v>
      </c>
      <c r="K157" s="3">
        <v>0</v>
      </c>
      <c r="L157" s="3">
        <v>0</v>
      </c>
    </row>
    <row r="158" spans="1:12" ht="12.75">
      <c r="A158" s="35"/>
      <c r="B158" s="6" t="s">
        <v>41</v>
      </c>
      <c r="C158" s="6" t="s">
        <v>106</v>
      </c>
      <c r="D158" s="6" t="s">
        <v>42</v>
      </c>
      <c r="E158" s="6" t="s">
        <v>202</v>
      </c>
      <c r="F158" s="6" t="s">
        <v>109</v>
      </c>
      <c r="G158" s="3">
        <v>4008175.5</v>
      </c>
      <c r="H158" s="3">
        <v>3469915</v>
      </c>
      <c r="I158" s="3">
        <v>0</v>
      </c>
      <c r="J158" s="3">
        <v>0</v>
      </c>
      <c r="K158" s="3">
        <v>0</v>
      </c>
      <c r="L158" s="3">
        <v>0</v>
      </c>
    </row>
    <row r="159" spans="1:12" ht="12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ht="12.75">
      <c r="A160" s="2" t="s">
        <v>45</v>
      </c>
      <c r="B160" s="6" t="s">
        <v>41</v>
      </c>
      <c r="C160" s="7" t="s">
        <v>164</v>
      </c>
      <c r="D160" s="7" t="s">
        <v>164</v>
      </c>
      <c r="E160" s="7" t="s">
        <v>164</v>
      </c>
      <c r="F160" s="6" t="s">
        <v>164</v>
      </c>
      <c r="G160" s="3">
        <f>G161</f>
        <v>709760.3</v>
      </c>
      <c r="H160" s="3">
        <f>H161</f>
        <v>709760.3</v>
      </c>
      <c r="I160" s="3">
        <f aca="true" t="shared" si="30" ref="I160:L161">I161</f>
        <v>0</v>
      </c>
      <c r="J160" s="3">
        <f t="shared" si="30"/>
        <v>0</v>
      </c>
      <c r="K160" s="3">
        <f t="shared" si="30"/>
        <v>0</v>
      </c>
      <c r="L160" s="3">
        <f t="shared" si="30"/>
        <v>0</v>
      </c>
    </row>
    <row r="161" spans="1:12" ht="51.75" customHeight="1">
      <c r="A161" s="15" t="s">
        <v>39</v>
      </c>
      <c r="B161" s="6" t="str">
        <f>B162</f>
        <v>074</v>
      </c>
      <c r="C161" s="6" t="str">
        <f>C162</f>
        <v>09</v>
      </c>
      <c r="D161" s="6" t="str">
        <f>D162</f>
        <v>01</v>
      </c>
      <c r="E161" s="6" t="str">
        <f>E162</f>
        <v>0122009</v>
      </c>
      <c r="F161" s="6">
        <f>F162</f>
        <v>600</v>
      </c>
      <c r="G161" s="3">
        <f>G162</f>
        <v>709760.3</v>
      </c>
      <c r="H161" s="3">
        <f>H162</f>
        <v>709760.3</v>
      </c>
      <c r="I161" s="3">
        <f t="shared" si="30"/>
        <v>0</v>
      </c>
      <c r="J161" s="3">
        <f t="shared" si="30"/>
        <v>0</v>
      </c>
      <c r="K161" s="3">
        <f t="shared" si="30"/>
        <v>0</v>
      </c>
      <c r="L161" s="3">
        <f t="shared" si="30"/>
        <v>0</v>
      </c>
    </row>
    <row r="162" spans="1:12" ht="38.25">
      <c r="A162" s="14" t="s">
        <v>40</v>
      </c>
      <c r="B162" s="6" t="s">
        <v>41</v>
      </c>
      <c r="C162" s="6" t="s">
        <v>42</v>
      </c>
      <c r="D162" s="6" t="s">
        <v>43</v>
      </c>
      <c r="E162" s="6" t="s">
        <v>44</v>
      </c>
      <c r="F162" s="6">
        <v>600</v>
      </c>
      <c r="G162" s="3">
        <v>709760.3</v>
      </c>
      <c r="H162" s="3">
        <v>709760.3</v>
      </c>
      <c r="I162" s="3">
        <v>0</v>
      </c>
      <c r="J162" s="3">
        <v>0</v>
      </c>
      <c r="K162" s="3">
        <v>0</v>
      </c>
      <c r="L162" s="3">
        <v>0</v>
      </c>
    </row>
    <row r="163" spans="1:12" ht="19.5" customHeight="1">
      <c r="A163" s="2" t="s">
        <v>8</v>
      </c>
      <c r="B163" s="6" t="str">
        <f>B164</f>
        <v>074</v>
      </c>
      <c r="C163" s="7" t="s">
        <v>164</v>
      </c>
      <c r="D163" s="7" t="s">
        <v>164</v>
      </c>
      <c r="E163" s="7" t="s">
        <v>164</v>
      </c>
      <c r="F163" s="6" t="s">
        <v>164</v>
      </c>
      <c r="G163" s="3">
        <f aca="true" t="shared" si="31" ref="G163:L163">G164</f>
        <v>6773427.4</v>
      </c>
      <c r="H163" s="3">
        <f t="shared" si="31"/>
        <v>6179628.7</v>
      </c>
      <c r="I163" s="3">
        <f t="shared" si="31"/>
        <v>14084550.4</v>
      </c>
      <c r="J163" s="3">
        <f t="shared" si="31"/>
        <v>13513280.7</v>
      </c>
      <c r="K163" s="3">
        <f t="shared" si="31"/>
        <v>14198838.2</v>
      </c>
      <c r="L163" s="3">
        <f t="shared" si="31"/>
        <v>14179270.2</v>
      </c>
    </row>
    <row r="164" spans="1:12" ht="25.5">
      <c r="A164" s="15" t="s">
        <v>49</v>
      </c>
      <c r="B164" s="6" t="str">
        <f>B170</f>
        <v>074</v>
      </c>
      <c r="C164" s="6">
        <f>C170</f>
        <v>10</v>
      </c>
      <c r="D164" s="6" t="str">
        <f>D170</f>
        <v>04</v>
      </c>
      <c r="E164" s="6">
        <f>E170</f>
        <v>335260</v>
      </c>
      <c r="F164" s="6">
        <f>F170</f>
        <v>500</v>
      </c>
      <c r="G164" s="3">
        <f>G165+G169+G170</f>
        <v>6773427.4</v>
      </c>
      <c r="H164" s="3">
        <f>H165+H169+H170</f>
        <v>6179628.7</v>
      </c>
      <c r="I164" s="3">
        <f aca="true" t="shared" si="32" ref="I164:L164">I165+I169+I170</f>
        <v>14084550.4</v>
      </c>
      <c r="J164" s="3">
        <f t="shared" si="32"/>
        <v>13513280.7</v>
      </c>
      <c r="K164" s="3">
        <f t="shared" si="32"/>
        <v>14198838.2</v>
      </c>
      <c r="L164" s="3">
        <f t="shared" si="32"/>
        <v>14179270.2</v>
      </c>
    </row>
    <row r="165" spans="1:12" ht="54" customHeight="1">
      <c r="A165" s="21" t="s">
        <v>161</v>
      </c>
      <c r="B165" s="6" t="s">
        <v>41</v>
      </c>
      <c r="C165" s="7" t="s">
        <v>164</v>
      </c>
      <c r="D165" s="7" t="s">
        <v>164</v>
      </c>
      <c r="E165" s="7" t="s">
        <v>164</v>
      </c>
      <c r="F165" s="6" t="s">
        <v>164</v>
      </c>
      <c r="G165" s="3">
        <f aca="true" t="shared" si="33" ref="G165:L165">SUM(G166:G168)</f>
        <v>5204564.8</v>
      </c>
      <c r="H165" s="3">
        <f t="shared" si="33"/>
        <v>5107209</v>
      </c>
      <c r="I165" s="3">
        <f t="shared" si="33"/>
        <v>5829369.800000001</v>
      </c>
      <c r="J165" s="3">
        <f t="shared" si="33"/>
        <v>5246432.899999999</v>
      </c>
      <c r="K165" s="3">
        <f t="shared" si="33"/>
        <v>5712782.3</v>
      </c>
      <c r="L165" s="3">
        <f t="shared" si="33"/>
        <v>5715726.3</v>
      </c>
    </row>
    <row r="166" spans="1:12" ht="12.75">
      <c r="A166" s="22"/>
      <c r="B166" s="6" t="s">
        <v>41</v>
      </c>
      <c r="C166" s="6" t="s">
        <v>106</v>
      </c>
      <c r="D166" s="6" t="s">
        <v>139</v>
      </c>
      <c r="E166" s="6" t="s">
        <v>162</v>
      </c>
      <c r="F166" s="6" t="s">
        <v>115</v>
      </c>
      <c r="G166" s="3">
        <v>1895.5</v>
      </c>
      <c r="H166" s="3">
        <v>1843.3</v>
      </c>
      <c r="I166" s="3">
        <v>5808.1</v>
      </c>
      <c r="J166" s="3">
        <v>5227.3</v>
      </c>
      <c r="K166" s="3">
        <v>5691.9</v>
      </c>
      <c r="L166" s="3">
        <v>5694.9</v>
      </c>
    </row>
    <row r="167" spans="1:12" ht="12.75">
      <c r="A167" s="22"/>
      <c r="B167" s="6" t="s">
        <v>41</v>
      </c>
      <c r="C167" s="6" t="s">
        <v>106</v>
      </c>
      <c r="D167" s="6" t="s">
        <v>50</v>
      </c>
      <c r="E167" s="6" t="s">
        <v>162</v>
      </c>
      <c r="F167" s="6" t="s">
        <v>115</v>
      </c>
      <c r="G167" s="3">
        <v>11692.6</v>
      </c>
      <c r="H167" s="3">
        <v>10145.8</v>
      </c>
      <c r="I167" s="3">
        <v>31778.3</v>
      </c>
      <c r="J167" s="3">
        <v>28600.5</v>
      </c>
      <c r="K167" s="3">
        <v>31142.7</v>
      </c>
      <c r="L167" s="3">
        <v>31158.8</v>
      </c>
    </row>
    <row r="168" spans="1:12" ht="12.75">
      <c r="A168" s="23"/>
      <c r="B168" s="6" t="s">
        <v>41</v>
      </c>
      <c r="C168" s="6" t="s">
        <v>106</v>
      </c>
      <c r="D168" s="6" t="s">
        <v>113</v>
      </c>
      <c r="E168" s="6" t="s">
        <v>162</v>
      </c>
      <c r="F168" s="6" t="s">
        <v>115</v>
      </c>
      <c r="G168" s="3">
        <v>5190976.7</v>
      </c>
      <c r="H168" s="3">
        <v>5095219.9</v>
      </c>
      <c r="I168" s="3">
        <v>5791783.4</v>
      </c>
      <c r="J168" s="3">
        <v>5212605.1</v>
      </c>
      <c r="K168" s="3">
        <v>5675947.7</v>
      </c>
      <c r="L168" s="3">
        <v>5678872.6</v>
      </c>
    </row>
    <row r="169" spans="1:12" ht="53.25" customHeight="1">
      <c r="A169" s="15" t="s">
        <v>166</v>
      </c>
      <c r="B169" s="6" t="s">
        <v>41</v>
      </c>
      <c r="C169" s="6" t="s">
        <v>165</v>
      </c>
      <c r="D169" s="6" t="s">
        <v>50</v>
      </c>
      <c r="E169" s="6" t="s">
        <v>167</v>
      </c>
      <c r="F169" s="6" t="s">
        <v>108</v>
      </c>
      <c r="G169" s="6" t="s">
        <v>163</v>
      </c>
      <c r="H169" s="3">
        <v>0</v>
      </c>
      <c r="I169" s="3">
        <v>6902849.6</v>
      </c>
      <c r="J169" s="3">
        <v>6902849.6</v>
      </c>
      <c r="K169" s="3">
        <v>7055956.3</v>
      </c>
      <c r="L169" s="3">
        <v>6972770.3</v>
      </c>
    </row>
    <row r="170" spans="1:12" ht="38.25">
      <c r="A170" s="14" t="s">
        <v>219</v>
      </c>
      <c r="B170" s="6" t="s">
        <v>41</v>
      </c>
      <c r="C170" s="6">
        <v>10</v>
      </c>
      <c r="D170" s="6" t="s">
        <v>50</v>
      </c>
      <c r="E170" s="6">
        <v>335260</v>
      </c>
      <c r="F170" s="6">
        <v>500</v>
      </c>
      <c r="G170" s="3">
        <v>1568862.6</v>
      </c>
      <c r="H170" s="3">
        <v>1072419.7</v>
      </c>
      <c r="I170" s="3">
        <v>1352331</v>
      </c>
      <c r="J170" s="3">
        <v>1363998.2</v>
      </c>
      <c r="K170" s="3">
        <v>1430099.6</v>
      </c>
      <c r="L170" s="3">
        <v>1490773.6</v>
      </c>
    </row>
    <row r="171" spans="1:12" ht="25.5">
      <c r="A171" s="2" t="s">
        <v>9</v>
      </c>
      <c r="B171" s="6" t="s">
        <v>41</v>
      </c>
      <c r="C171" s="7" t="s">
        <v>164</v>
      </c>
      <c r="D171" s="7" t="s">
        <v>164</v>
      </c>
      <c r="E171" s="7" t="s">
        <v>164</v>
      </c>
      <c r="F171" s="6" t="s">
        <v>164</v>
      </c>
      <c r="G171" s="3">
        <f aca="true" t="shared" si="34" ref="G171:L171">G172</f>
        <v>3359979</v>
      </c>
      <c r="H171" s="3">
        <f t="shared" si="34"/>
        <v>3357560.8</v>
      </c>
      <c r="I171" s="3">
        <f t="shared" si="34"/>
        <v>3839976</v>
      </c>
      <c r="J171" s="3">
        <f t="shared" si="34"/>
        <v>3455978.4</v>
      </c>
      <c r="K171" s="3">
        <f t="shared" si="34"/>
        <v>0</v>
      </c>
      <c r="L171" s="3">
        <f t="shared" si="34"/>
        <v>0</v>
      </c>
    </row>
    <row r="172" spans="1:12" ht="39" customHeight="1">
      <c r="A172" s="15" t="s">
        <v>83</v>
      </c>
      <c r="B172" s="6" t="s">
        <v>41</v>
      </c>
      <c r="C172" s="7" t="s">
        <v>164</v>
      </c>
      <c r="D172" s="7" t="s">
        <v>164</v>
      </c>
      <c r="E172" s="7" t="s">
        <v>164</v>
      </c>
      <c r="F172" s="6" t="s">
        <v>164</v>
      </c>
      <c r="G172" s="3">
        <f aca="true" t="shared" si="35" ref="G172:L172">SUM(G173:G174)</f>
        <v>3359979</v>
      </c>
      <c r="H172" s="3">
        <f t="shared" si="35"/>
        <v>3357560.8</v>
      </c>
      <c r="I172" s="3">
        <f t="shared" si="35"/>
        <v>3839976</v>
      </c>
      <c r="J172" s="3">
        <f t="shared" si="35"/>
        <v>3455978.4</v>
      </c>
      <c r="K172" s="3">
        <f t="shared" si="35"/>
        <v>0</v>
      </c>
      <c r="L172" s="3">
        <f t="shared" si="35"/>
        <v>0</v>
      </c>
    </row>
    <row r="173" spans="1:12" ht="63.75">
      <c r="A173" s="15" t="s">
        <v>168</v>
      </c>
      <c r="B173" s="6" t="s">
        <v>41</v>
      </c>
      <c r="C173" s="6" t="s">
        <v>106</v>
      </c>
      <c r="D173" s="6" t="s">
        <v>105</v>
      </c>
      <c r="E173" s="6" t="s">
        <v>170</v>
      </c>
      <c r="F173" s="6" t="s">
        <v>114</v>
      </c>
      <c r="G173" s="3">
        <v>68229</v>
      </c>
      <c r="H173" s="3">
        <v>65810.8</v>
      </c>
      <c r="I173" s="3">
        <v>77976</v>
      </c>
      <c r="J173" s="3">
        <v>70178.4</v>
      </c>
      <c r="K173" s="3">
        <v>0</v>
      </c>
      <c r="L173" s="3">
        <v>0</v>
      </c>
    </row>
    <row r="174" spans="1:12" ht="75" customHeight="1">
      <c r="A174" s="15" t="s">
        <v>169</v>
      </c>
      <c r="B174" s="6" t="s">
        <v>41</v>
      </c>
      <c r="C174" s="6" t="s">
        <v>106</v>
      </c>
      <c r="D174" s="6" t="s">
        <v>139</v>
      </c>
      <c r="E174" s="6" t="s">
        <v>171</v>
      </c>
      <c r="F174" s="6" t="s">
        <v>108</v>
      </c>
      <c r="G174" s="3">
        <v>3291750</v>
      </c>
      <c r="H174" s="3">
        <v>3291750</v>
      </c>
      <c r="I174" s="3">
        <v>3762000</v>
      </c>
      <c r="J174" s="3">
        <v>3385800</v>
      </c>
      <c r="K174" s="3">
        <v>0</v>
      </c>
      <c r="L174" s="3">
        <v>0</v>
      </c>
    </row>
    <row r="175" spans="1:12" ht="26.25" customHeight="1">
      <c r="A175" s="2" t="s">
        <v>10</v>
      </c>
      <c r="B175" s="6" t="s">
        <v>41</v>
      </c>
      <c r="C175" s="7" t="s">
        <v>164</v>
      </c>
      <c r="D175" s="7" t="s">
        <v>164</v>
      </c>
      <c r="E175" s="7" t="s">
        <v>164</v>
      </c>
      <c r="F175" s="6" t="s">
        <v>164</v>
      </c>
      <c r="G175" s="3">
        <f aca="true" t="shared" si="36" ref="G175:L175">G176</f>
        <v>489512.8</v>
      </c>
      <c r="H175" s="3">
        <f t="shared" si="36"/>
        <v>489512.8</v>
      </c>
      <c r="I175" s="3">
        <f t="shared" si="36"/>
        <v>180690</v>
      </c>
      <c r="J175" s="3">
        <f t="shared" si="36"/>
        <v>162621</v>
      </c>
      <c r="K175" s="3">
        <f t="shared" si="36"/>
        <v>0</v>
      </c>
      <c r="L175" s="3">
        <f t="shared" si="36"/>
        <v>0</v>
      </c>
    </row>
    <row r="176" spans="1:12" ht="16.5" customHeight="1">
      <c r="A176" s="21" t="s">
        <v>84</v>
      </c>
      <c r="B176" s="6" t="s">
        <v>41</v>
      </c>
      <c r="C176" s="7" t="s">
        <v>164</v>
      </c>
      <c r="D176" s="7" t="s">
        <v>164</v>
      </c>
      <c r="E176" s="7" t="s">
        <v>164</v>
      </c>
      <c r="F176" s="6" t="s">
        <v>164</v>
      </c>
      <c r="G176" s="3">
        <f aca="true" t="shared" si="37" ref="G176:L176">SUM(G177:G178)</f>
        <v>489512.8</v>
      </c>
      <c r="H176" s="3">
        <f t="shared" si="37"/>
        <v>489512.8</v>
      </c>
      <c r="I176" s="3">
        <f t="shared" si="37"/>
        <v>180690</v>
      </c>
      <c r="J176" s="3">
        <f t="shared" si="37"/>
        <v>162621</v>
      </c>
      <c r="K176" s="3">
        <f t="shared" si="37"/>
        <v>0</v>
      </c>
      <c r="L176" s="3">
        <f t="shared" si="37"/>
        <v>0</v>
      </c>
    </row>
    <row r="177" spans="1:12" ht="12.75">
      <c r="A177" s="22"/>
      <c r="B177" s="6" t="s">
        <v>41</v>
      </c>
      <c r="C177" s="6" t="s">
        <v>165</v>
      </c>
      <c r="D177" s="6" t="s">
        <v>135</v>
      </c>
      <c r="E177" s="6" t="s">
        <v>173</v>
      </c>
      <c r="F177" s="6" t="s">
        <v>115</v>
      </c>
      <c r="G177" s="3">
        <v>54336.8</v>
      </c>
      <c r="H177" s="3">
        <v>54336.8</v>
      </c>
      <c r="I177" s="6" t="s">
        <v>163</v>
      </c>
      <c r="J177" s="6" t="s">
        <v>163</v>
      </c>
      <c r="K177" s="6" t="s">
        <v>163</v>
      </c>
      <c r="L177" s="6" t="s">
        <v>163</v>
      </c>
    </row>
    <row r="178" spans="1:12" ht="12.75">
      <c r="A178" s="23"/>
      <c r="B178" s="6" t="s">
        <v>41</v>
      </c>
      <c r="C178" s="6" t="s">
        <v>105</v>
      </c>
      <c r="D178" s="6" t="s">
        <v>43</v>
      </c>
      <c r="E178" s="6" t="s">
        <v>172</v>
      </c>
      <c r="F178" s="6" t="s">
        <v>104</v>
      </c>
      <c r="G178" s="3">
        <v>435176</v>
      </c>
      <c r="H178" s="3">
        <v>435176</v>
      </c>
      <c r="I178" s="3">
        <v>180690</v>
      </c>
      <c r="J178" s="3">
        <v>162621</v>
      </c>
      <c r="K178" s="3">
        <v>0</v>
      </c>
      <c r="L178" s="3">
        <v>0</v>
      </c>
    </row>
    <row r="179" spans="1:12" ht="25.5">
      <c r="A179" s="20" t="s">
        <v>11</v>
      </c>
      <c r="B179" s="6" t="s">
        <v>41</v>
      </c>
      <c r="C179" s="7" t="s">
        <v>164</v>
      </c>
      <c r="D179" s="7" t="s">
        <v>164</v>
      </c>
      <c r="E179" s="7" t="s">
        <v>164</v>
      </c>
      <c r="F179" s="6" t="s">
        <v>164</v>
      </c>
      <c r="G179" s="3">
        <f aca="true" t="shared" si="38" ref="G179:L179">G180</f>
        <v>286969</v>
      </c>
      <c r="H179" s="3">
        <f t="shared" si="38"/>
        <v>93625</v>
      </c>
      <c r="I179" s="3">
        <f t="shared" si="38"/>
        <v>199181</v>
      </c>
      <c r="J179" s="3">
        <f t="shared" si="38"/>
        <v>102671.1</v>
      </c>
      <c r="K179" s="3">
        <f t="shared" si="38"/>
        <v>225596.90000000002</v>
      </c>
      <c r="L179" s="3">
        <f t="shared" si="38"/>
        <v>266905.8</v>
      </c>
    </row>
    <row r="180" spans="1:12" ht="18" customHeight="1">
      <c r="A180" s="21" t="s">
        <v>85</v>
      </c>
      <c r="B180" s="6" t="s">
        <v>41</v>
      </c>
      <c r="C180" s="7" t="s">
        <v>164</v>
      </c>
      <c r="D180" s="7" t="s">
        <v>164</v>
      </c>
      <c r="E180" s="7" t="s">
        <v>164</v>
      </c>
      <c r="F180" s="6" t="s">
        <v>164</v>
      </c>
      <c r="G180" s="3">
        <f aca="true" t="shared" si="39" ref="G180:L180">SUM(G181:G186)</f>
        <v>286969</v>
      </c>
      <c r="H180" s="3">
        <f t="shared" si="39"/>
        <v>93625</v>
      </c>
      <c r="I180" s="3">
        <f t="shared" si="39"/>
        <v>199181</v>
      </c>
      <c r="J180" s="3">
        <f t="shared" si="39"/>
        <v>102671.1</v>
      </c>
      <c r="K180" s="3">
        <f t="shared" si="39"/>
        <v>225596.90000000002</v>
      </c>
      <c r="L180" s="3">
        <f t="shared" si="39"/>
        <v>266905.8</v>
      </c>
    </row>
    <row r="181" spans="1:12" ht="12.75">
      <c r="A181" s="22"/>
      <c r="B181" s="6" t="s">
        <v>41</v>
      </c>
      <c r="C181" s="6" t="s">
        <v>106</v>
      </c>
      <c r="D181" s="6" t="s">
        <v>113</v>
      </c>
      <c r="E181" s="6" t="s">
        <v>174</v>
      </c>
      <c r="F181" s="6" t="s">
        <v>104</v>
      </c>
      <c r="G181" s="3">
        <v>0</v>
      </c>
      <c r="H181" s="3">
        <v>0</v>
      </c>
      <c r="I181" s="3">
        <v>85102</v>
      </c>
      <c r="J181" s="3">
        <v>0</v>
      </c>
      <c r="K181" s="3">
        <v>161700</v>
      </c>
      <c r="L181" s="3">
        <v>147075.7</v>
      </c>
    </row>
    <row r="182" spans="1:12" ht="12.75">
      <c r="A182" s="22"/>
      <c r="B182" s="6" t="s">
        <v>41</v>
      </c>
      <c r="C182" s="6" t="s">
        <v>106</v>
      </c>
      <c r="D182" s="6" t="s">
        <v>129</v>
      </c>
      <c r="E182" s="6" t="s">
        <v>174</v>
      </c>
      <c r="F182" s="6" t="s">
        <v>114</v>
      </c>
      <c r="G182" s="3">
        <v>17500</v>
      </c>
      <c r="H182" s="3">
        <v>13690</v>
      </c>
      <c r="I182" s="3">
        <v>14000</v>
      </c>
      <c r="J182" s="3">
        <v>12600</v>
      </c>
      <c r="K182" s="3">
        <v>3907.5</v>
      </c>
      <c r="L182" s="3">
        <v>12129.3</v>
      </c>
    </row>
    <row r="183" spans="1:12" ht="12.75">
      <c r="A183" s="22"/>
      <c r="B183" s="6" t="s">
        <v>41</v>
      </c>
      <c r="C183" s="6" t="s">
        <v>106</v>
      </c>
      <c r="D183" s="6" t="s">
        <v>42</v>
      </c>
      <c r="E183" s="6" t="s">
        <v>174</v>
      </c>
      <c r="F183" s="6" t="s">
        <v>114</v>
      </c>
      <c r="G183" s="3">
        <v>77946</v>
      </c>
      <c r="H183" s="3">
        <v>65036.6</v>
      </c>
      <c r="I183" s="3">
        <v>79675</v>
      </c>
      <c r="J183" s="3">
        <v>71707.5</v>
      </c>
      <c r="K183" s="3">
        <v>37673.2</v>
      </c>
      <c r="L183" s="3">
        <v>58675.6</v>
      </c>
    </row>
    <row r="184" spans="1:12" ht="12.75">
      <c r="A184" s="22"/>
      <c r="B184" s="6" t="s">
        <v>41</v>
      </c>
      <c r="C184" s="6" t="s">
        <v>106</v>
      </c>
      <c r="D184" s="6" t="s">
        <v>42</v>
      </c>
      <c r="E184" s="6" t="s">
        <v>174</v>
      </c>
      <c r="F184" s="6" t="s">
        <v>104</v>
      </c>
      <c r="G184" s="3">
        <v>157380</v>
      </c>
      <c r="H184" s="3">
        <v>14898.4</v>
      </c>
      <c r="I184" s="3">
        <v>0</v>
      </c>
      <c r="J184" s="3">
        <v>0</v>
      </c>
      <c r="K184" s="3">
        <v>0</v>
      </c>
      <c r="L184" s="3">
        <v>0</v>
      </c>
    </row>
    <row r="185" spans="1:12" ht="12.75">
      <c r="A185" s="22"/>
      <c r="B185" s="6" t="s">
        <v>41</v>
      </c>
      <c r="C185" s="6" t="s">
        <v>106</v>
      </c>
      <c r="D185" s="6" t="s">
        <v>42</v>
      </c>
      <c r="E185" s="6" t="s">
        <v>175</v>
      </c>
      <c r="F185" s="6" t="s">
        <v>108</v>
      </c>
      <c r="G185" s="3">
        <v>2000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</row>
    <row r="186" spans="1:12" ht="12.75">
      <c r="A186" s="23"/>
      <c r="B186" s="6" t="s">
        <v>41</v>
      </c>
      <c r="C186" s="6" t="s">
        <v>106</v>
      </c>
      <c r="D186" s="6" t="s">
        <v>42</v>
      </c>
      <c r="E186" s="6" t="s">
        <v>176</v>
      </c>
      <c r="F186" s="6" t="s">
        <v>108</v>
      </c>
      <c r="G186" s="3">
        <v>32143</v>
      </c>
      <c r="H186" s="3">
        <v>0</v>
      </c>
      <c r="I186" s="3">
        <v>20404</v>
      </c>
      <c r="J186" s="3">
        <v>18363.6</v>
      </c>
      <c r="K186" s="3">
        <v>22316.2</v>
      </c>
      <c r="L186" s="3">
        <v>49025.2</v>
      </c>
    </row>
    <row r="187" spans="1:12" ht="25.5">
      <c r="A187" s="2" t="s">
        <v>86</v>
      </c>
      <c r="B187" s="6" t="s">
        <v>41</v>
      </c>
      <c r="C187" s="7" t="s">
        <v>164</v>
      </c>
      <c r="D187" s="7" t="s">
        <v>164</v>
      </c>
      <c r="E187" s="7" t="s">
        <v>164</v>
      </c>
      <c r="F187" s="6" t="s">
        <v>164</v>
      </c>
      <c r="G187" s="3">
        <f>G188</f>
        <v>15986.6</v>
      </c>
      <c r="H187" s="3">
        <f>H188+H190</f>
        <v>15986.6</v>
      </c>
      <c r="I187" s="3">
        <f aca="true" t="shared" si="40" ref="I187:L188">I188</f>
        <v>7191</v>
      </c>
      <c r="J187" s="3">
        <f t="shared" si="40"/>
        <v>6401.2</v>
      </c>
      <c r="K187" s="3">
        <f t="shared" si="40"/>
        <v>7067.1</v>
      </c>
      <c r="L187" s="3">
        <f t="shared" si="40"/>
        <v>6002.2</v>
      </c>
    </row>
    <row r="188" spans="1:12" ht="12.75">
      <c r="A188" s="15" t="s">
        <v>87</v>
      </c>
      <c r="B188" s="6" t="s">
        <v>41</v>
      </c>
      <c r="C188" s="7" t="s">
        <v>164</v>
      </c>
      <c r="D188" s="7" t="s">
        <v>164</v>
      </c>
      <c r="E188" s="7" t="s">
        <v>164</v>
      </c>
      <c r="F188" s="6" t="s">
        <v>164</v>
      </c>
      <c r="G188" s="3">
        <f>G189</f>
        <v>15986.6</v>
      </c>
      <c r="H188" s="3">
        <f>H189</f>
        <v>15986.6</v>
      </c>
      <c r="I188" s="3">
        <f t="shared" si="40"/>
        <v>7191</v>
      </c>
      <c r="J188" s="3">
        <f t="shared" si="40"/>
        <v>6401.2</v>
      </c>
      <c r="K188" s="3">
        <f t="shared" si="40"/>
        <v>7067.1</v>
      </c>
      <c r="L188" s="3">
        <f t="shared" si="40"/>
        <v>6002.2</v>
      </c>
    </row>
    <row r="189" spans="1:12" ht="12.75">
      <c r="A189" s="15" t="s">
        <v>177</v>
      </c>
      <c r="B189" s="6" t="s">
        <v>41</v>
      </c>
      <c r="C189" s="6" t="s">
        <v>129</v>
      </c>
      <c r="D189" s="6" t="s">
        <v>43</v>
      </c>
      <c r="E189" s="6" t="s">
        <v>178</v>
      </c>
      <c r="F189" s="6" t="s">
        <v>109</v>
      </c>
      <c r="G189" s="3">
        <v>15986.6</v>
      </c>
      <c r="H189" s="3">
        <v>15986.6</v>
      </c>
      <c r="I189" s="3">
        <v>7191</v>
      </c>
      <c r="J189" s="3">
        <v>6401.2</v>
      </c>
      <c r="K189" s="3">
        <v>7067.1</v>
      </c>
      <c r="L189" s="3">
        <v>6002.2</v>
      </c>
    </row>
    <row r="190" spans="1:12" ht="38.25">
      <c r="A190" s="15" t="s">
        <v>179</v>
      </c>
      <c r="B190" s="6" t="s">
        <v>41</v>
      </c>
      <c r="C190" s="6" t="s">
        <v>106</v>
      </c>
      <c r="D190" s="6" t="s">
        <v>139</v>
      </c>
      <c r="E190" s="6" t="s">
        <v>180</v>
      </c>
      <c r="F190" s="6" t="s">
        <v>114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2941.5</v>
      </c>
    </row>
    <row r="191" spans="1:12" ht="25.5">
      <c r="A191" s="2" t="s">
        <v>88</v>
      </c>
      <c r="B191" s="6" t="s">
        <v>41</v>
      </c>
      <c r="C191" s="7" t="s">
        <v>164</v>
      </c>
      <c r="D191" s="7" t="s">
        <v>164</v>
      </c>
      <c r="E191" s="7" t="s">
        <v>164</v>
      </c>
      <c r="F191" s="6" t="s">
        <v>164</v>
      </c>
      <c r="G191" s="3">
        <f>G192</f>
        <v>2222335</v>
      </c>
      <c r="H191" s="3">
        <f>H192</f>
        <v>2222335</v>
      </c>
      <c r="I191" s="3">
        <f aca="true" t="shared" si="41" ref="I191:L192">I192</f>
        <v>2168850</v>
      </c>
      <c r="J191" s="3">
        <f t="shared" si="41"/>
        <v>0</v>
      </c>
      <c r="K191" s="3">
        <f t="shared" si="41"/>
        <v>0</v>
      </c>
      <c r="L191" s="3">
        <f t="shared" si="41"/>
        <v>0</v>
      </c>
    </row>
    <row r="192" spans="1:12" ht="12.75">
      <c r="A192" s="15" t="s">
        <v>89</v>
      </c>
      <c r="B192" s="6" t="s">
        <v>41</v>
      </c>
      <c r="C192" s="7" t="s">
        <v>164</v>
      </c>
      <c r="D192" s="7" t="s">
        <v>164</v>
      </c>
      <c r="E192" s="7" t="s">
        <v>164</v>
      </c>
      <c r="F192" s="6" t="s">
        <v>164</v>
      </c>
      <c r="G192" s="3">
        <f>G193</f>
        <v>2222335</v>
      </c>
      <c r="H192" s="3">
        <f>H193</f>
        <v>2222335</v>
      </c>
      <c r="I192" s="3">
        <f t="shared" si="41"/>
        <v>2168850</v>
      </c>
      <c r="J192" s="3">
        <f t="shared" si="41"/>
        <v>0</v>
      </c>
      <c r="K192" s="3">
        <f t="shared" si="41"/>
        <v>0</v>
      </c>
      <c r="L192" s="3">
        <f t="shared" si="41"/>
        <v>0</v>
      </c>
    </row>
    <row r="193" spans="1:12" ht="38.25">
      <c r="A193" s="15" t="s">
        <v>203</v>
      </c>
      <c r="B193" s="6" t="s">
        <v>41</v>
      </c>
      <c r="C193" s="6" t="s">
        <v>50</v>
      </c>
      <c r="D193" s="6" t="s">
        <v>189</v>
      </c>
      <c r="E193" s="6" t="s">
        <v>204</v>
      </c>
      <c r="F193" s="6" t="s">
        <v>109</v>
      </c>
      <c r="G193" s="3">
        <v>2222335</v>
      </c>
      <c r="H193" s="3">
        <v>2222335</v>
      </c>
      <c r="I193" s="3">
        <v>2168850</v>
      </c>
      <c r="J193" s="3">
        <v>0</v>
      </c>
      <c r="K193" s="3">
        <v>0</v>
      </c>
      <c r="L193" s="3">
        <v>0</v>
      </c>
    </row>
    <row r="194" spans="1:12" ht="24.75" customHeight="1">
      <c r="A194" s="2" t="s">
        <v>0</v>
      </c>
      <c r="B194" s="6" t="s">
        <v>41</v>
      </c>
      <c r="C194" s="7" t="s">
        <v>164</v>
      </c>
      <c r="D194" s="7" t="s">
        <v>164</v>
      </c>
      <c r="E194" s="7" t="s">
        <v>164</v>
      </c>
      <c r="F194" s="6" t="s">
        <v>164</v>
      </c>
      <c r="G194" s="3">
        <f>G195</f>
        <v>523900</v>
      </c>
      <c r="H194" s="3">
        <f>H195</f>
        <v>522500</v>
      </c>
      <c r="I194" s="3">
        <f aca="true" t="shared" si="42" ref="I194:L195">I195</f>
        <v>302800</v>
      </c>
      <c r="J194" s="3">
        <f t="shared" si="42"/>
        <v>302800</v>
      </c>
      <c r="K194" s="3">
        <f t="shared" si="42"/>
        <v>249116</v>
      </c>
      <c r="L194" s="3">
        <f t="shared" si="42"/>
        <v>0</v>
      </c>
    </row>
    <row r="195" spans="1:12" ht="25.5">
      <c r="A195" s="15" t="s">
        <v>90</v>
      </c>
      <c r="B195" s="6" t="s">
        <v>41</v>
      </c>
      <c r="C195" s="7" t="s">
        <v>164</v>
      </c>
      <c r="D195" s="7" t="s">
        <v>164</v>
      </c>
      <c r="E195" s="7" t="s">
        <v>164</v>
      </c>
      <c r="F195" s="6" t="s">
        <v>164</v>
      </c>
      <c r="G195" s="3">
        <f>G196</f>
        <v>523900</v>
      </c>
      <c r="H195" s="3">
        <f>H196</f>
        <v>522500</v>
      </c>
      <c r="I195" s="3">
        <f t="shared" si="42"/>
        <v>302800</v>
      </c>
      <c r="J195" s="3">
        <f t="shared" si="42"/>
        <v>302800</v>
      </c>
      <c r="K195" s="3">
        <f t="shared" si="42"/>
        <v>249116</v>
      </c>
      <c r="L195" s="3">
        <f t="shared" si="42"/>
        <v>0</v>
      </c>
    </row>
    <row r="196" spans="1:12" ht="51" customHeight="1">
      <c r="A196" s="15" t="s">
        <v>205</v>
      </c>
      <c r="B196" s="6" t="s">
        <v>41</v>
      </c>
      <c r="C196" s="6" t="s">
        <v>106</v>
      </c>
      <c r="D196" s="6" t="s">
        <v>113</v>
      </c>
      <c r="E196" s="6" t="s">
        <v>206</v>
      </c>
      <c r="F196" s="6" t="s">
        <v>109</v>
      </c>
      <c r="G196" s="3">
        <v>523900</v>
      </c>
      <c r="H196" s="3">
        <v>522500</v>
      </c>
      <c r="I196" s="3">
        <v>302800</v>
      </c>
      <c r="J196" s="3">
        <v>302800</v>
      </c>
      <c r="K196" s="3">
        <v>249116</v>
      </c>
      <c r="L196" s="3">
        <v>0</v>
      </c>
    </row>
    <row r="197" spans="1:12" ht="28.5" customHeight="1">
      <c r="A197" s="2" t="s">
        <v>92</v>
      </c>
      <c r="B197" s="6" t="s">
        <v>41</v>
      </c>
      <c r="C197" s="7" t="s">
        <v>164</v>
      </c>
      <c r="D197" s="7" t="s">
        <v>164</v>
      </c>
      <c r="E197" s="7" t="s">
        <v>164</v>
      </c>
      <c r="F197" s="6" t="s">
        <v>164</v>
      </c>
      <c r="G197" s="3">
        <f aca="true" t="shared" si="43" ref="G197:L197">G198</f>
        <v>144400</v>
      </c>
      <c r="H197" s="3">
        <f t="shared" si="43"/>
        <v>144400</v>
      </c>
      <c r="I197" s="3">
        <f t="shared" si="43"/>
        <v>135375</v>
      </c>
      <c r="J197" s="3">
        <f t="shared" si="43"/>
        <v>121837.5</v>
      </c>
      <c r="K197" s="3">
        <f t="shared" si="43"/>
        <v>0</v>
      </c>
      <c r="L197" s="3">
        <f t="shared" si="43"/>
        <v>0</v>
      </c>
    </row>
    <row r="198" spans="1:12" ht="27" customHeight="1">
      <c r="A198" s="15" t="s">
        <v>91</v>
      </c>
      <c r="B198" s="6" t="s">
        <v>41</v>
      </c>
      <c r="C198" s="6" t="s">
        <v>50</v>
      </c>
      <c r="D198" s="6" t="s">
        <v>102</v>
      </c>
      <c r="E198" s="6" t="s">
        <v>207</v>
      </c>
      <c r="F198" s="6" t="s">
        <v>114</v>
      </c>
      <c r="G198" s="3">
        <v>144400</v>
      </c>
      <c r="H198" s="3">
        <v>144400</v>
      </c>
      <c r="I198" s="3">
        <v>135375</v>
      </c>
      <c r="J198" s="3">
        <v>121837.5</v>
      </c>
      <c r="K198" s="3">
        <v>0</v>
      </c>
      <c r="L198" s="3">
        <v>0</v>
      </c>
    </row>
    <row r="199" spans="1:12" ht="27.75" customHeight="1">
      <c r="A199" s="2" t="s">
        <v>93</v>
      </c>
      <c r="B199" s="6" t="s">
        <v>41</v>
      </c>
      <c r="C199" s="7" t="s">
        <v>164</v>
      </c>
      <c r="D199" s="7" t="s">
        <v>164</v>
      </c>
      <c r="E199" s="7" t="s">
        <v>164</v>
      </c>
      <c r="F199" s="6" t="s">
        <v>164</v>
      </c>
      <c r="G199" s="3">
        <f aca="true" t="shared" si="44" ref="G199:L199">G200</f>
        <v>2062120</v>
      </c>
      <c r="H199" s="3">
        <f t="shared" si="44"/>
        <v>2057810.5</v>
      </c>
      <c r="I199" s="3">
        <f t="shared" si="44"/>
        <v>1743787.5</v>
      </c>
      <c r="J199" s="3">
        <f t="shared" si="44"/>
        <v>1569408.7</v>
      </c>
      <c r="K199" s="3">
        <f t="shared" si="44"/>
        <v>2834160</v>
      </c>
      <c r="L199" s="3">
        <f t="shared" si="44"/>
        <v>3010150.3000000003</v>
      </c>
    </row>
    <row r="200" spans="1:12" ht="16.5" customHeight="1">
      <c r="A200" s="21" t="s">
        <v>94</v>
      </c>
      <c r="B200" s="6" t="s">
        <v>41</v>
      </c>
      <c r="C200" s="7" t="s">
        <v>164</v>
      </c>
      <c r="D200" s="7" t="s">
        <v>164</v>
      </c>
      <c r="E200" s="7" t="s">
        <v>164</v>
      </c>
      <c r="F200" s="6" t="s">
        <v>164</v>
      </c>
      <c r="G200" s="3">
        <f aca="true" t="shared" si="45" ref="G200:L200">SUM(G201:G203)</f>
        <v>2062120</v>
      </c>
      <c r="H200" s="3">
        <f t="shared" si="45"/>
        <v>2057810.5</v>
      </c>
      <c r="I200" s="3">
        <f t="shared" si="45"/>
        <v>1743787.5</v>
      </c>
      <c r="J200" s="3">
        <f t="shared" si="45"/>
        <v>1569408.7</v>
      </c>
      <c r="K200" s="3">
        <f t="shared" si="45"/>
        <v>2834160</v>
      </c>
      <c r="L200" s="3">
        <f t="shared" si="45"/>
        <v>3010150.3000000003</v>
      </c>
    </row>
    <row r="201" spans="1:12" ht="12.75">
      <c r="A201" s="22"/>
      <c r="B201" s="6" t="s">
        <v>41</v>
      </c>
      <c r="C201" s="6" t="s">
        <v>50</v>
      </c>
      <c r="D201" s="6" t="s">
        <v>102</v>
      </c>
      <c r="E201" s="6" t="s">
        <v>208</v>
      </c>
      <c r="F201" s="6" t="s">
        <v>114</v>
      </c>
      <c r="G201" s="3">
        <v>602870</v>
      </c>
      <c r="H201" s="3">
        <v>602849.8</v>
      </c>
      <c r="I201" s="3">
        <v>1204837.5</v>
      </c>
      <c r="J201" s="3">
        <v>1084353.7</v>
      </c>
      <c r="K201" s="3">
        <v>2793980</v>
      </c>
      <c r="L201" s="3">
        <v>2981715.7</v>
      </c>
    </row>
    <row r="202" spans="1:12" ht="12.75">
      <c r="A202" s="22"/>
      <c r="B202" s="6" t="s">
        <v>41</v>
      </c>
      <c r="C202" s="6" t="s">
        <v>106</v>
      </c>
      <c r="D202" s="6" t="s">
        <v>105</v>
      </c>
      <c r="E202" s="6" t="s">
        <v>208</v>
      </c>
      <c r="F202" s="6" t="s">
        <v>114</v>
      </c>
      <c r="G202" s="3">
        <v>33250</v>
      </c>
      <c r="H202" s="3">
        <v>31360</v>
      </c>
      <c r="I202" s="3">
        <v>38950</v>
      </c>
      <c r="J202" s="3">
        <v>35055</v>
      </c>
      <c r="K202" s="3">
        <v>40180</v>
      </c>
      <c r="L202" s="3">
        <v>28434.6</v>
      </c>
    </row>
    <row r="203" spans="1:12" ht="12.75">
      <c r="A203" s="23"/>
      <c r="B203" s="6" t="s">
        <v>41</v>
      </c>
      <c r="C203" s="6" t="s">
        <v>106</v>
      </c>
      <c r="D203" s="6" t="s">
        <v>129</v>
      </c>
      <c r="E203" s="6" t="s">
        <v>208</v>
      </c>
      <c r="F203" s="6" t="s">
        <v>104</v>
      </c>
      <c r="G203" s="3">
        <v>1426000</v>
      </c>
      <c r="H203" s="3">
        <v>1423600.7</v>
      </c>
      <c r="I203" s="3">
        <v>500000</v>
      </c>
      <c r="J203" s="3">
        <v>450000</v>
      </c>
      <c r="K203" s="3">
        <v>0</v>
      </c>
      <c r="L203" s="3">
        <v>0</v>
      </c>
    </row>
    <row r="204" spans="1:12" ht="25.5">
      <c r="A204" s="2" t="s">
        <v>1</v>
      </c>
      <c r="B204" s="6" t="s">
        <v>41</v>
      </c>
      <c r="C204" s="7" t="s">
        <v>164</v>
      </c>
      <c r="D204" s="7" t="s">
        <v>164</v>
      </c>
      <c r="E204" s="7" t="s">
        <v>164</v>
      </c>
      <c r="F204" s="6" t="s">
        <v>164</v>
      </c>
      <c r="G204" s="3">
        <f aca="true" t="shared" si="46" ref="G204:L204">G205</f>
        <v>816454.4</v>
      </c>
      <c r="H204" s="3">
        <f t="shared" si="46"/>
        <v>729276.4</v>
      </c>
      <c r="I204" s="3">
        <f t="shared" si="46"/>
        <v>722886</v>
      </c>
      <c r="J204" s="3">
        <f t="shared" si="46"/>
        <v>650597.4</v>
      </c>
      <c r="K204" s="3">
        <f t="shared" si="46"/>
        <v>0</v>
      </c>
      <c r="L204" s="3">
        <f t="shared" si="46"/>
        <v>0</v>
      </c>
    </row>
    <row r="205" spans="1:12" ht="17.25" customHeight="1">
      <c r="A205" s="21" t="s">
        <v>95</v>
      </c>
      <c r="B205" s="6" t="s">
        <v>41</v>
      </c>
      <c r="C205" s="7" t="s">
        <v>164</v>
      </c>
      <c r="D205" s="7" t="s">
        <v>164</v>
      </c>
      <c r="E205" s="7" t="s">
        <v>164</v>
      </c>
      <c r="F205" s="6" t="s">
        <v>164</v>
      </c>
      <c r="G205" s="3">
        <f aca="true" t="shared" si="47" ref="G205:L205">SUM(G206:G210)</f>
        <v>816454.4</v>
      </c>
      <c r="H205" s="3">
        <f t="shared" si="47"/>
        <v>729276.4</v>
      </c>
      <c r="I205" s="3">
        <f t="shared" si="47"/>
        <v>722886</v>
      </c>
      <c r="J205" s="3">
        <f t="shared" si="47"/>
        <v>650597.4</v>
      </c>
      <c r="K205" s="3">
        <f t="shared" si="47"/>
        <v>0</v>
      </c>
      <c r="L205" s="3">
        <f t="shared" si="47"/>
        <v>0</v>
      </c>
    </row>
    <row r="206" spans="1:12" ht="12.75">
      <c r="A206" s="22"/>
      <c r="B206" s="6" t="s">
        <v>41</v>
      </c>
      <c r="C206" s="6" t="s">
        <v>43</v>
      </c>
      <c r="D206" s="6" t="s">
        <v>189</v>
      </c>
      <c r="E206" s="6" t="s">
        <v>209</v>
      </c>
      <c r="F206" s="6" t="s">
        <v>104</v>
      </c>
      <c r="G206" s="3">
        <v>230200</v>
      </c>
      <c r="H206" s="3">
        <v>230200</v>
      </c>
      <c r="I206" s="3">
        <v>193800</v>
      </c>
      <c r="J206" s="3">
        <v>174420</v>
      </c>
      <c r="K206" s="3">
        <v>0</v>
      </c>
      <c r="L206" s="3">
        <v>0</v>
      </c>
    </row>
    <row r="207" spans="1:12" ht="12.75">
      <c r="A207" s="22"/>
      <c r="B207" s="6" t="s">
        <v>41</v>
      </c>
      <c r="C207" s="6" t="s">
        <v>50</v>
      </c>
      <c r="D207" s="6" t="s">
        <v>102</v>
      </c>
      <c r="E207" s="6" t="s">
        <v>209</v>
      </c>
      <c r="F207" s="6" t="s">
        <v>114</v>
      </c>
      <c r="G207" s="3">
        <v>54781.7</v>
      </c>
      <c r="H207" s="3">
        <v>54781.7</v>
      </c>
      <c r="I207" s="3">
        <v>61750</v>
      </c>
      <c r="J207" s="3">
        <v>55575</v>
      </c>
      <c r="K207" s="3">
        <v>0</v>
      </c>
      <c r="L207" s="3">
        <v>0</v>
      </c>
    </row>
    <row r="208" spans="1:12" ht="12.75">
      <c r="A208" s="22"/>
      <c r="B208" s="6" t="s">
        <v>41</v>
      </c>
      <c r="C208" s="6" t="s">
        <v>50</v>
      </c>
      <c r="D208" s="6" t="s">
        <v>102</v>
      </c>
      <c r="E208" s="6" t="s">
        <v>209</v>
      </c>
      <c r="F208" s="6" t="s">
        <v>104</v>
      </c>
      <c r="G208" s="3">
        <v>118500</v>
      </c>
      <c r="H208" s="3">
        <v>115522</v>
      </c>
      <c r="I208" s="3">
        <v>101598</v>
      </c>
      <c r="J208" s="3">
        <v>91438.2</v>
      </c>
      <c r="K208" s="3">
        <v>0</v>
      </c>
      <c r="L208" s="3">
        <v>0</v>
      </c>
    </row>
    <row r="209" spans="1:12" ht="12.75">
      <c r="A209" s="22"/>
      <c r="B209" s="6" t="s">
        <v>41</v>
      </c>
      <c r="C209" s="6" t="s">
        <v>50</v>
      </c>
      <c r="D209" s="6" t="s">
        <v>189</v>
      </c>
      <c r="E209" s="6" t="s">
        <v>209</v>
      </c>
      <c r="F209" s="6" t="s">
        <v>114</v>
      </c>
      <c r="G209" s="3">
        <v>328172.7</v>
      </c>
      <c r="H209" s="3">
        <v>328172.7</v>
      </c>
      <c r="I209" s="3">
        <v>292638</v>
      </c>
      <c r="J209" s="3">
        <v>263374.2</v>
      </c>
      <c r="K209" s="3">
        <v>0</v>
      </c>
      <c r="L209" s="3">
        <v>0</v>
      </c>
    </row>
    <row r="210" spans="1:12" ht="12.75">
      <c r="A210" s="23"/>
      <c r="B210" s="6" t="s">
        <v>41</v>
      </c>
      <c r="C210" s="6" t="s">
        <v>106</v>
      </c>
      <c r="D210" s="6" t="s">
        <v>129</v>
      </c>
      <c r="E210" s="6" t="s">
        <v>209</v>
      </c>
      <c r="F210" s="6" t="s">
        <v>104</v>
      </c>
      <c r="G210" s="3">
        <v>84800</v>
      </c>
      <c r="H210" s="3">
        <v>600</v>
      </c>
      <c r="I210" s="3">
        <v>73100</v>
      </c>
      <c r="J210" s="3">
        <v>65790</v>
      </c>
      <c r="K210" s="3">
        <v>0</v>
      </c>
      <c r="L210" s="3">
        <v>0</v>
      </c>
    </row>
    <row r="211" spans="1:12" ht="25.5">
      <c r="A211" s="2" t="s">
        <v>96</v>
      </c>
      <c r="B211" s="6" t="s">
        <v>41</v>
      </c>
      <c r="C211" s="7" t="s">
        <v>164</v>
      </c>
      <c r="D211" s="7" t="s">
        <v>164</v>
      </c>
      <c r="E211" s="7" t="s">
        <v>164</v>
      </c>
      <c r="F211" s="6" t="s">
        <v>164</v>
      </c>
      <c r="G211" s="3">
        <f>G212</f>
        <v>38939.5</v>
      </c>
      <c r="H211" s="3">
        <f>H212</f>
        <v>38807.6</v>
      </c>
      <c r="I211" s="3">
        <f aca="true" t="shared" si="48" ref="I211:L212">I212</f>
        <v>41084.9</v>
      </c>
      <c r="J211" s="3">
        <f t="shared" si="48"/>
        <v>36976.4</v>
      </c>
      <c r="K211" s="3">
        <f t="shared" si="48"/>
        <v>44480.9</v>
      </c>
      <c r="L211" s="3">
        <f t="shared" si="48"/>
        <v>43063.8</v>
      </c>
    </row>
    <row r="212" spans="1:12" ht="12.75">
      <c r="A212" s="15" t="s">
        <v>97</v>
      </c>
      <c r="B212" s="6" t="s">
        <v>41</v>
      </c>
      <c r="C212" s="7" t="s">
        <v>164</v>
      </c>
      <c r="D212" s="7" t="s">
        <v>164</v>
      </c>
      <c r="E212" s="7" t="s">
        <v>164</v>
      </c>
      <c r="F212" s="6" t="s">
        <v>164</v>
      </c>
      <c r="G212" s="3">
        <f>G213</f>
        <v>38939.5</v>
      </c>
      <c r="H212" s="3">
        <f>H213</f>
        <v>38807.6</v>
      </c>
      <c r="I212" s="3">
        <f t="shared" si="48"/>
        <v>41084.9</v>
      </c>
      <c r="J212" s="3">
        <f t="shared" si="48"/>
        <v>36976.4</v>
      </c>
      <c r="K212" s="3">
        <f t="shared" si="48"/>
        <v>44480.9</v>
      </c>
      <c r="L212" s="3">
        <f t="shared" si="48"/>
        <v>43063.8</v>
      </c>
    </row>
    <row r="213" spans="1:12" ht="38.25">
      <c r="A213" s="15" t="s">
        <v>210</v>
      </c>
      <c r="B213" s="6" t="s">
        <v>41</v>
      </c>
      <c r="C213" s="6" t="s">
        <v>106</v>
      </c>
      <c r="D213" s="6" t="s">
        <v>42</v>
      </c>
      <c r="E213" s="6" t="s">
        <v>211</v>
      </c>
      <c r="F213" s="6" t="s">
        <v>114</v>
      </c>
      <c r="G213" s="3">
        <v>38939.5</v>
      </c>
      <c r="H213" s="3">
        <v>38807.6</v>
      </c>
      <c r="I213" s="3">
        <v>41084.9</v>
      </c>
      <c r="J213" s="3">
        <v>36976.4</v>
      </c>
      <c r="K213" s="3">
        <v>44480.9</v>
      </c>
      <c r="L213" s="3">
        <v>43063.8</v>
      </c>
    </row>
    <row r="214" spans="1:12" ht="25.5">
      <c r="A214" s="2" t="s">
        <v>98</v>
      </c>
      <c r="B214" s="6" t="s">
        <v>41</v>
      </c>
      <c r="C214" s="7" t="s">
        <v>164</v>
      </c>
      <c r="D214" s="7" t="s">
        <v>164</v>
      </c>
      <c r="E214" s="7" t="s">
        <v>164</v>
      </c>
      <c r="F214" s="6" t="s">
        <v>164</v>
      </c>
      <c r="G214" s="3">
        <f>G215</f>
        <v>35000</v>
      </c>
      <c r="H214" s="3">
        <f>H215</f>
        <v>21759.5</v>
      </c>
      <c r="I214" s="3">
        <f aca="true" t="shared" si="49" ref="I214:L215">I215</f>
        <v>0</v>
      </c>
      <c r="J214" s="3">
        <f t="shared" si="49"/>
        <v>0</v>
      </c>
      <c r="K214" s="3">
        <f t="shared" si="49"/>
        <v>0</v>
      </c>
      <c r="L214" s="3">
        <f t="shared" si="49"/>
        <v>0</v>
      </c>
    </row>
    <row r="215" spans="1:12" ht="27" customHeight="1">
      <c r="A215" s="15" t="s">
        <v>99</v>
      </c>
      <c r="B215" s="6" t="s">
        <v>41</v>
      </c>
      <c r="C215" s="7" t="s">
        <v>164</v>
      </c>
      <c r="D215" s="7" t="s">
        <v>164</v>
      </c>
      <c r="E215" s="7" t="s">
        <v>164</v>
      </c>
      <c r="F215" s="6" t="s">
        <v>164</v>
      </c>
      <c r="G215" s="3">
        <f>G216</f>
        <v>35000</v>
      </c>
      <c r="H215" s="3">
        <f>H216</f>
        <v>21759.5</v>
      </c>
      <c r="I215" s="3">
        <f t="shared" si="49"/>
        <v>0</v>
      </c>
      <c r="J215" s="3">
        <f t="shared" si="49"/>
        <v>0</v>
      </c>
      <c r="K215" s="3">
        <f t="shared" si="49"/>
        <v>0</v>
      </c>
      <c r="L215" s="3">
        <f t="shared" si="49"/>
        <v>0</v>
      </c>
    </row>
    <row r="216" spans="1:12" ht="38.25">
      <c r="A216" s="15" t="s">
        <v>213</v>
      </c>
      <c r="B216" s="6" t="s">
        <v>41</v>
      </c>
      <c r="C216" s="6" t="s">
        <v>43</v>
      </c>
      <c r="D216" s="6" t="s">
        <v>186</v>
      </c>
      <c r="E216" s="6" t="s">
        <v>212</v>
      </c>
      <c r="F216" s="6" t="s">
        <v>114</v>
      </c>
      <c r="G216" s="3">
        <v>35000</v>
      </c>
      <c r="H216" s="3">
        <v>21759.5</v>
      </c>
      <c r="I216" s="3">
        <v>0</v>
      </c>
      <c r="J216" s="3">
        <v>0</v>
      </c>
      <c r="K216" s="3">
        <v>0</v>
      </c>
      <c r="L216" s="3">
        <v>0</v>
      </c>
    </row>
    <row r="217" spans="1:12" ht="25.5">
      <c r="A217" s="2" t="s">
        <v>2</v>
      </c>
      <c r="B217" s="6" t="s">
        <v>41</v>
      </c>
      <c r="C217" s="7" t="s">
        <v>164</v>
      </c>
      <c r="D217" s="7" t="s">
        <v>164</v>
      </c>
      <c r="E217" s="7" t="s">
        <v>164</v>
      </c>
      <c r="F217" s="6" t="s">
        <v>164</v>
      </c>
      <c r="G217" s="3">
        <f>G218+G224</f>
        <v>2456520</v>
      </c>
      <c r="H217" s="3">
        <f>H218+H224</f>
        <v>2456520</v>
      </c>
      <c r="I217" s="3">
        <f aca="true" t="shared" si="50" ref="I217:L217">I218+I224</f>
        <v>10727759.8</v>
      </c>
      <c r="J217" s="3">
        <f t="shared" si="50"/>
        <v>9654983.8</v>
      </c>
      <c r="K217" s="3">
        <f t="shared" si="50"/>
        <v>3431926.2</v>
      </c>
      <c r="L217" s="3">
        <f t="shared" si="50"/>
        <v>10283644.3</v>
      </c>
    </row>
    <row r="218" spans="1:12" ht="15.75" customHeight="1">
      <c r="A218" s="21" t="s">
        <v>100</v>
      </c>
      <c r="B218" s="6" t="s">
        <v>41</v>
      </c>
      <c r="C218" s="7" t="s">
        <v>164</v>
      </c>
      <c r="D218" s="7" t="s">
        <v>164</v>
      </c>
      <c r="E218" s="7" t="s">
        <v>164</v>
      </c>
      <c r="F218" s="6" t="s">
        <v>164</v>
      </c>
      <c r="G218" s="3">
        <f aca="true" t="shared" si="51" ref="G218:L218">SUM(G219:G223)</f>
        <v>698535</v>
      </c>
      <c r="H218" s="3">
        <f t="shared" si="51"/>
        <v>698535</v>
      </c>
      <c r="I218" s="3">
        <f t="shared" si="51"/>
        <v>743939.8</v>
      </c>
      <c r="J218" s="3">
        <f t="shared" si="51"/>
        <v>669545.8</v>
      </c>
      <c r="K218" s="3">
        <f t="shared" si="51"/>
        <v>1006847.6</v>
      </c>
      <c r="L218" s="3">
        <f t="shared" si="51"/>
        <v>0</v>
      </c>
    </row>
    <row r="219" spans="1:12" ht="12.75">
      <c r="A219" s="22"/>
      <c r="B219" s="6" t="s">
        <v>41</v>
      </c>
      <c r="C219" s="6" t="s">
        <v>105</v>
      </c>
      <c r="D219" s="6" t="s">
        <v>43</v>
      </c>
      <c r="E219" s="6" t="s">
        <v>214</v>
      </c>
      <c r="F219" s="6" t="s">
        <v>104</v>
      </c>
      <c r="G219" s="3">
        <v>141400</v>
      </c>
      <c r="H219" s="3">
        <v>141400</v>
      </c>
      <c r="I219" s="3">
        <v>0</v>
      </c>
      <c r="J219" s="3">
        <v>0</v>
      </c>
      <c r="K219" s="3">
        <v>0</v>
      </c>
      <c r="L219" s="3">
        <v>0</v>
      </c>
    </row>
    <row r="220" spans="1:12" ht="12.75">
      <c r="A220" s="22"/>
      <c r="B220" s="6" t="s">
        <v>41</v>
      </c>
      <c r="C220" s="6" t="s">
        <v>106</v>
      </c>
      <c r="D220" s="6" t="s">
        <v>43</v>
      </c>
      <c r="E220" s="6" t="s">
        <v>215</v>
      </c>
      <c r="F220" s="6" t="s">
        <v>108</v>
      </c>
      <c r="G220" s="3">
        <v>0</v>
      </c>
      <c r="H220" s="3">
        <v>0</v>
      </c>
      <c r="I220" s="3">
        <v>261300</v>
      </c>
      <c r="J220" s="3">
        <v>235170</v>
      </c>
      <c r="K220" s="3">
        <v>549775.6</v>
      </c>
      <c r="L220" s="3">
        <v>0</v>
      </c>
    </row>
    <row r="221" spans="1:12" ht="12.75">
      <c r="A221" s="22"/>
      <c r="B221" s="6" t="s">
        <v>41</v>
      </c>
      <c r="C221" s="6" t="s">
        <v>106</v>
      </c>
      <c r="D221" s="6" t="s">
        <v>139</v>
      </c>
      <c r="E221" s="6" t="s">
        <v>215</v>
      </c>
      <c r="F221" s="6" t="s">
        <v>108</v>
      </c>
      <c r="G221" s="3">
        <v>261235</v>
      </c>
      <c r="H221" s="3">
        <v>261235</v>
      </c>
      <c r="I221" s="3">
        <v>263600</v>
      </c>
      <c r="J221" s="3">
        <v>237240</v>
      </c>
      <c r="K221" s="3">
        <v>457072</v>
      </c>
      <c r="L221" s="3">
        <v>0</v>
      </c>
    </row>
    <row r="222" spans="1:12" ht="12.75">
      <c r="A222" s="22"/>
      <c r="B222" s="6" t="s">
        <v>41</v>
      </c>
      <c r="C222" s="6" t="s">
        <v>106</v>
      </c>
      <c r="D222" s="6" t="s">
        <v>50</v>
      </c>
      <c r="E222" s="6" t="s">
        <v>215</v>
      </c>
      <c r="F222" s="6" t="s">
        <v>108</v>
      </c>
      <c r="G222" s="3">
        <v>0</v>
      </c>
      <c r="H222" s="3">
        <v>0</v>
      </c>
      <c r="I222" s="3">
        <v>102039.8</v>
      </c>
      <c r="J222" s="3">
        <v>91835.8</v>
      </c>
      <c r="K222" s="3">
        <v>0</v>
      </c>
      <c r="L222" s="3">
        <v>0</v>
      </c>
    </row>
    <row r="223" spans="1:12" ht="12.75">
      <c r="A223" s="23"/>
      <c r="B223" s="6" t="s">
        <v>41</v>
      </c>
      <c r="C223" s="6" t="s">
        <v>106</v>
      </c>
      <c r="D223" s="6" t="s">
        <v>113</v>
      </c>
      <c r="E223" s="6" t="s">
        <v>214</v>
      </c>
      <c r="F223" s="6" t="s">
        <v>104</v>
      </c>
      <c r="G223" s="3">
        <v>295900</v>
      </c>
      <c r="H223" s="3">
        <v>295900</v>
      </c>
      <c r="I223" s="3">
        <v>117000</v>
      </c>
      <c r="J223" s="3">
        <v>105300</v>
      </c>
      <c r="K223" s="3">
        <v>0</v>
      </c>
      <c r="L223" s="3">
        <v>0</v>
      </c>
    </row>
    <row r="224" spans="1:12" ht="15" customHeight="1">
      <c r="A224" s="15" t="s">
        <v>101</v>
      </c>
      <c r="B224" s="6" t="s">
        <v>41</v>
      </c>
      <c r="C224" s="6" t="s">
        <v>106</v>
      </c>
      <c r="D224" s="6" t="s">
        <v>139</v>
      </c>
      <c r="E224" s="6" t="s">
        <v>216</v>
      </c>
      <c r="F224" s="6" t="s">
        <v>108</v>
      </c>
      <c r="G224" s="3">
        <v>1757985</v>
      </c>
      <c r="H224" s="3">
        <v>1757985</v>
      </c>
      <c r="I224" s="3">
        <v>9983820</v>
      </c>
      <c r="J224" s="3">
        <v>8985438</v>
      </c>
      <c r="K224" s="3">
        <v>2425078.6</v>
      </c>
      <c r="L224" s="3">
        <v>10283644.3</v>
      </c>
    </row>
  </sheetData>
  <mergeCells count="33">
    <mergeCell ref="A146:A155"/>
    <mergeCell ref="A156:A158"/>
    <mergeCell ref="A159:L159"/>
    <mergeCell ref="A121:A123"/>
    <mergeCell ref="A131:A133"/>
    <mergeCell ref="A124:A126"/>
    <mergeCell ref="A137:A144"/>
    <mergeCell ref="A85:A91"/>
    <mergeCell ref="A94:A96"/>
    <mergeCell ref="A111:A113"/>
    <mergeCell ref="A101:A110"/>
    <mergeCell ref="A116:A118"/>
    <mergeCell ref="A47:A60"/>
    <mergeCell ref="A61:A66"/>
    <mergeCell ref="A69:A72"/>
    <mergeCell ref="A73:A76"/>
    <mergeCell ref="A77:A82"/>
    <mergeCell ref="A15:A25"/>
    <mergeCell ref="A26:A28"/>
    <mergeCell ref="A29:A31"/>
    <mergeCell ref="A32:A37"/>
    <mergeCell ref="A38:A43"/>
    <mergeCell ref="B11:F11"/>
    <mergeCell ref="G11:H11"/>
    <mergeCell ref="I11:J11"/>
    <mergeCell ref="A11:A12"/>
    <mergeCell ref="A7:L7"/>
    <mergeCell ref="A218:A223"/>
    <mergeCell ref="A165:A168"/>
    <mergeCell ref="A176:A178"/>
    <mergeCell ref="A180:A186"/>
    <mergeCell ref="A200:A203"/>
    <mergeCell ref="A205:A210"/>
  </mergeCells>
  <printOptions/>
  <pageMargins left="0.5905511811023623" right="0.1968503937007874" top="0.5905511811023623" bottom="0.5905511811023623" header="0.5118110236220472" footer="0.31496062992125984"/>
  <pageSetup fitToHeight="0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osipova-kv</cp:lastModifiedBy>
  <cp:lastPrinted>2015-03-05T14:11:21Z</cp:lastPrinted>
  <dcterms:created xsi:type="dcterms:W3CDTF">2013-02-07T10:31:00Z</dcterms:created>
  <dcterms:modified xsi:type="dcterms:W3CDTF">2015-04-08T16:17:47Z</dcterms:modified>
  <cp:category/>
  <cp:version/>
  <cp:contentType/>
  <cp:contentStatus/>
</cp:coreProperties>
</file>